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ropbox/101_ジャパンバイオファーム/3001_家庭菜園プロジェクト/203_BLOF家庭菜園資材のレシピ_清水さん作成エクセル/"/>
    </mc:Choice>
  </mc:AlternateContent>
  <xr:revisionPtr revIDLastSave="0" documentId="8_{645A972F-6390-ED41-8C29-BD0C8532683F}" xr6:coauthVersionLast="47" xr6:coauthVersionMax="47" xr10:uidLastSave="{00000000-0000-0000-0000-000000000000}"/>
  <bookViews>
    <workbookView xWindow="16800" yWindow="4640" windowWidth="20740" windowHeight="11040" xr2:uid="{AEBE33C2-54E8-4FA4-B011-2535F215F6EE}"/>
  </bookViews>
  <sheets>
    <sheet name="メイン" sheetId="4" r:id="rId1"/>
    <sheet name="タイプ" sheetId="1" state="hidden" r:id="rId2"/>
    <sheet name="データ" sheetId="2" state="hidden" r:id="rId3"/>
  </sheets>
  <definedNames>
    <definedName name="イモ類タイプ">テーブル16[イモ類タイプ]</definedName>
    <definedName name="その他の野菜・ハーブ類">テーブル19[その他の野菜・ハーブ類]</definedName>
    <definedName name="タイプ">タイプ!#REF!</definedName>
    <definedName name="マメ類タイプ">テーブル18[マメ類タイプ]</definedName>
    <definedName name="果菜タイプ">テーブル17[果菜タイプ]</definedName>
    <definedName name="外葉タイプ">テーブル14[外葉タイプ]</definedName>
    <definedName name="根菜タイプ">テーブル15[根菜タイプ]</definedName>
    <definedName name="野菜タイプ">タイプ!$D$1:$J$1</definedName>
    <definedName name="葉菜タイプ">テーブル13[葉菜タイプ]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" i="4" l="1"/>
  <c r="B6" i="4"/>
  <c r="G3" i="4" a="1"/>
  <c r="G3" i="4"/>
  <c r="B7" i="4"/>
  <c r="F7" i="4"/>
  <c r="J7" i="4"/>
  <c r="E7" i="4"/>
  <c r="D7" i="4"/>
  <c r="C7" i="4"/>
  <c r="L3" i="2"/>
  <c r="L2" i="2" a="1"/>
  <c r="L2" i="2"/>
  <c r="I4" i="4"/>
  <c r="Z2" i="2" a="1"/>
  <c r="X2" i="2" a="1"/>
  <c r="T2" i="2" a="1"/>
  <c r="W2" i="2" a="1"/>
  <c r="V2" i="2" a="1"/>
  <c r="S2" i="2" a="1"/>
  <c r="U2" i="2" a="1"/>
  <c r="Y2" i="2" a="1"/>
  <c r="Y2" i="2" l="1"/>
  <c r="Q6" i="2" s="1"/>
  <c r="G8" i="4" s="1"/>
  <c r="U2" i="2"/>
  <c r="M6" i="2" s="1"/>
  <c r="C8" i="4" s="1"/>
  <c r="S2" i="2"/>
  <c r="C5" i="4" s="1"/>
  <c r="V2" i="2"/>
  <c r="N6" i="2" s="1"/>
  <c r="D8" i="4" s="1"/>
  <c r="W2" i="2"/>
  <c r="O6" i="2" s="1"/>
  <c r="T2" i="2"/>
  <c r="L6" i="2" s="1"/>
  <c r="B8" i="4" s="1"/>
  <c r="X2" i="2"/>
  <c r="P6" i="2" s="1"/>
  <c r="Z2" i="2"/>
  <c r="R6" i="2" s="1"/>
  <c r="J8" i="4" s="1"/>
  <c r="I8" i="4" l="1"/>
  <c r="F8" i="4"/>
  <c r="H8" i="4"/>
  <c r="E8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<sst xmlns="http://schemas.openxmlformats.org/spreadsheetml/2006/main" count="342" uniqueCount="214">
  <si>
    <t>葉菜タイプ</t>
    <rPh sb="0" eb="1">
      <t>ハ</t>
    </rPh>
    <rPh sb="1" eb="2">
      <t>サイ</t>
    </rPh>
    <phoneticPr fontId="1"/>
  </si>
  <si>
    <t>スイスチャード（不断草）</t>
    <rPh sb="8" eb="11">
      <t>フダンソウ</t>
    </rPh>
    <phoneticPr fontId="1"/>
  </si>
  <si>
    <t>葉ネギ</t>
    <rPh sb="0" eb="1">
      <t>ハ</t>
    </rPh>
    <phoneticPr fontId="1"/>
  </si>
  <si>
    <t>外葉タイプ</t>
    <rPh sb="0" eb="1">
      <t>ソト</t>
    </rPh>
    <rPh sb="1" eb="2">
      <t>ハ</t>
    </rPh>
    <phoneticPr fontId="1"/>
  </si>
  <si>
    <t>根菜タイプ</t>
    <rPh sb="0" eb="2">
      <t>コンサイ</t>
    </rPh>
    <phoneticPr fontId="1"/>
  </si>
  <si>
    <t>イモ類タイプ</t>
    <rPh sb="2" eb="3">
      <t>ルイ</t>
    </rPh>
    <phoneticPr fontId="1"/>
  </si>
  <si>
    <t>果菜タイプ</t>
    <rPh sb="0" eb="2">
      <t>カサイ</t>
    </rPh>
    <phoneticPr fontId="1"/>
  </si>
  <si>
    <t>マメ類タイプ</t>
    <rPh sb="2" eb="3">
      <t>ルイ</t>
    </rPh>
    <phoneticPr fontId="1"/>
  </si>
  <si>
    <t>その他の野菜・ハーブ類</t>
    <rPh sb="2" eb="3">
      <t>タ</t>
    </rPh>
    <rPh sb="4" eb="6">
      <t>ヤサイ</t>
    </rPh>
    <rPh sb="10" eb="11">
      <t>ルイ</t>
    </rPh>
    <phoneticPr fontId="1"/>
  </si>
  <si>
    <t>レタス（玉）</t>
    <rPh sb="4" eb="5">
      <t>タマ</t>
    </rPh>
    <phoneticPr fontId="1"/>
  </si>
  <si>
    <t>長ネギ</t>
    <rPh sb="0" eb="1">
      <t>ナガ</t>
    </rPh>
    <phoneticPr fontId="1"/>
  </si>
  <si>
    <t>ホウレンソウ元肥</t>
    <phoneticPr fontId="1"/>
  </si>
  <si>
    <t>スイスチャード（不断草）元肥</t>
    <rPh sb="8" eb="11">
      <t>フダンソウ</t>
    </rPh>
    <phoneticPr fontId="1"/>
  </si>
  <si>
    <t>コマツナ元肥</t>
    <phoneticPr fontId="1"/>
  </si>
  <si>
    <t>チンゲンサイ元肥</t>
    <phoneticPr fontId="1"/>
  </si>
  <si>
    <t>オカヒジキ元肥</t>
    <phoneticPr fontId="1"/>
  </si>
  <si>
    <t>ニラ元肥</t>
    <phoneticPr fontId="1"/>
  </si>
  <si>
    <t>葉ネギ元肥</t>
    <rPh sb="0" eb="1">
      <t>ハ</t>
    </rPh>
    <phoneticPr fontId="1"/>
  </si>
  <si>
    <t>リーフレタス元肥</t>
    <phoneticPr fontId="1"/>
  </si>
  <si>
    <t>シュンギク元肥</t>
    <phoneticPr fontId="1"/>
  </si>
  <si>
    <t>ホウレンソウ追肥</t>
  </si>
  <si>
    <t>スイスチャード（不断草）追肥</t>
    <rPh sb="8" eb="11">
      <t>フダンソウ</t>
    </rPh>
    <phoneticPr fontId="1"/>
  </si>
  <si>
    <t>チンゲンサイ追肥</t>
  </si>
  <si>
    <t>オカヒジキ追肥</t>
  </si>
  <si>
    <t>ニラ追肥</t>
  </si>
  <si>
    <t>葉ネギ追肥</t>
    <rPh sb="0" eb="1">
      <t>ハ</t>
    </rPh>
    <phoneticPr fontId="1"/>
  </si>
  <si>
    <t>リーフレタス追肥</t>
  </si>
  <si>
    <t>シュンギク追肥</t>
  </si>
  <si>
    <t>アミノ７４２</t>
    <phoneticPr fontId="1"/>
  </si>
  <si>
    <t>クワトロネオ</t>
    <phoneticPr fontId="1"/>
  </si>
  <si>
    <t>カルシウム</t>
    <phoneticPr fontId="1"/>
  </si>
  <si>
    <t>マグネシウム</t>
    <phoneticPr fontId="1"/>
  </si>
  <si>
    <t>ミツバ元肥</t>
    <rPh sb="3" eb="4">
      <t>モト</t>
    </rPh>
    <rPh sb="4" eb="5">
      <t>ヒ</t>
    </rPh>
    <phoneticPr fontId="1"/>
  </si>
  <si>
    <t>ミツバ追肥</t>
    <rPh sb="3" eb="4">
      <t>オ</t>
    </rPh>
    <rPh sb="4" eb="5">
      <t>ヒ</t>
    </rPh>
    <phoneticPr fontId="1"/>
  </si>
  <si>
    <t>キャベツ元肥</t>
    <rPh sb="4" eb="6">
      <t>モトヒ</t>
    </rPh>
    <phoneticPr fontId="1"/>
  </si>
  <si>
    <t>キャベツ追肥</t>
    <rPh sb="4" eb="6">
      <t>ツイヒ</t>
    </rPh>
    <phoneticPr fontId="1"/>
  </si>
  <si>
    <t>ハクサイ元肥</t>
    <rPh sb="4" eb="6">
      <t>モトヒ</t>
    </rPh>
    <phoneticPr fontId="1"/>
  </si>
  <si>
    <t>ハクサイ追肥</t>
    <rPh sb="4" eb="6">
      <t>ツイヒ</t>
    </rPh>
    <phoneticPr fontId="1"/>
  </si>
  <si>
    <t>レタス（玉）元肥</t>
    <rPh sb="4" eb="5">
      <t>タマ</t>
    </rPh>
    <rPh sb="6" eb="8">
      <t>モトヒ</t>
    </rPh>
    <phoneticPr fontId="1"/>
  </si>
  <si>
    <t>レタス（玉）追肥</t>
    <rPh sb="4" eb="5">
      <t>タマ</t>
    </rPh>
    <rPh sb="6" eb="8">
      <t>ツイヒ</t>
    </rPh>
    <phoneticPr fontId="1"/>
  </si>
  <si>
    <t>ブロッコリー・カリフラワー元肥</t>
    <rPh sb="13" eb="15">
      <t>モトヒ</t>
    </rPh>
    <phoneticPr fontId="1"/>
  </si>
  <si>
    <t>ブロッコリー・カリフラワー追肥</t>
    <rPh sb="13" eb="15">
      <t>ツイヒ</t>
    </rPh>
    <phoneticPr fontId="1"/>
  </si>
  <si>
    <t>長ネギ元肥</t>
    <rPh sb="0" eb="1">
      <t>ナガ</t>
    </rPh>
    <rPh sb="3" eb="5">
      <t>モトヒ</t>
    </rPh>
    <phoneticPr fontId="1"/>
  </si>
  <si>
    <t>長ネギ追肥</t>
    <rPh sb="0" eb="1">
      <t>ナガ</t>
    </rPh>
    <rPh sb="3" eb="5">
      <t>ツイヒ</t>
    </rPh>
    <phoneticPr fontId="1"/>
  </si>
  <si>
    <t>タマネギ元肥</t>
    <rPh sb="4" eb="6">
      <t>モトヒ</t>
    </rPh>
    <phoneticPr fontId="1"/>
  </si>
  <si>
    <t>タマネギ追肥</t>
    <rPh sb="4" eb="6">
      <t>ツイヒ</t>
    </rPh>
    <phoneticPr fontId="1"/>
  </si>
  <si>
    <t>ニンニク元肥</t>
    <rPh sb="4" eb="6">
      <t>モトヒ</t>
    </rPh>
    <phoneticPr fontId="1"/>
  </si>
  <si>
    <t>ニンニク追肥</t>
    <rPh sb="4" eb="6">
      <t>ツイヒ</t>
    </rPh>
    <phoneticPr fontId="1"/>
  </si>
  <si>
    <t>セルリー（セロリ）元肥</t>
    <rPh sb="9" eb="11">
      <t>モトヒ</t>
    </rPh>
    <phoneticPr fontId="1"/>
  </si>
  <si>
    <t>セルリー（セロリ）追肥</t>
    <rPh sb="9" eb="11">
      <t>ツイヒ</t>
    </rPh>
    <phoneticPr fontId="1"/>
  </si>
  <si>
    <t>ダイコン元肥</t>
    <rPh sb="4" eb="6">
      <t>モトヒ</t>
    </rPh>
    <phoneticPr fontId="1"/>
  </si>
  <si>
    <t>ダイコン追肥</t>
    <rPh sb="4" eb="6">
      <t>ツイヒ</t>
    </rPh>
    <phoneticPr fontId="1"/>
  </si>
  <si>
    <t>カブ元肥</t>
    <rPh sb="2" eb="4">
      <t>モトヒ</t>
    </rPh>
    <phoneticPr fontId="1"/>
  </si>
  <si>
    <t>カブ追肥</t>
    <rPh sb="2" eb="4">
      <t>ツイヒ</t>
    </rPh>
    <phoneticPr fontId="1"/>
  </si>
  <si>
    <t>ラディッシュ元肥</t>
    <rPh sb="6" eb="8">
      <t>モトヒ</t>
    </rPh>
    <phoneticPr fontId="1"/>
  </si>
  <si>
    <t>ラディッシュ追肥</t>
    <rPh sb="6" eb="8">
      <t>ツイヒ</t>
    </rPh>
    <phoneticPr fontId="1"/>
  </si>
  <si>
    <t>ニンジン元肥</t>
    <rPh sb="4" eb="6">
      <t>モトヒ</t>
    </rPh>
    <phoneticPr fontId="1"/>
  </si>
  <si>
    <t>ニンジン追肥</t>
    <rPh sb="4" eb="6">
      <t>ツイヒ</t>
    </rPh>
    <phoneticPr fontId="1"/>
  </si>
  <si>
    <t>パースニック元肥</t>
    <rPh sb="6" eb="8">
      <t>モトヒ</t>
    </rPh>
    <phoneticPr fontId="1"/>
  </si>
  <si>
    <t>パースニック追肥</t>
    <rPh sb="6" eb="8">
      <t>ツイヒ</t>
    </rPh>
    <phoneticPr fontId="1"/>
  </si>
  <si>
    <t>ゴボウ（ミニ）元肥</t>
    <rPh sb="7" eb="9">
      <t>モトヒ</t>
    </rPh>
    <phoneticPr fontId="1"/>
  </si>
  <si>
    <t>ゴボウ（ミニ）追肥</t>
    <rPh sb="7" eb="9">
      <t>ツイヒ</t>
    </rPh>
    <phoneticPr fontId="1"/>
  </si>
  <si>
    <t>ジャガイモ元肥</t>
    <rPh sb="5" eb="7">
      <t>モトヒ</t>
    </rPh>
    <phoneticPr fontId="1"/>
  </si>
  <si>
    <t>ジャガイモ追肥</t>
    <rPh sb="5" eb="7">
      <t>ツイヒ</t>
    </rPh>
    <phoneticPr fontId="1"/>
  </si>
  <si>
    <t>サツマイモ元肥</t>
    <rPh sb="5" eb="7">
      <t>モトヒ</t>
    </rPh>
    <phoneticPr fontId="1"/>
  </si>
  <si>
    <t>サツマイモ追肥</t>
    <rPh sb="5" eb="7">
      <t>ツイヒ</t>
    </rPh>
    <phoneticPr fontId="1"/>
  </si>
  <si>
    <t>ナガイモ・ジネンジョ元肥</t>
    <rPh sb="10" eb="12">
      <t>モトヒ</t>
    </rPh>
    <phoneticPr fontId="1"/>
  </si>
  <si>
    <t>ナガイモ・ジネンジョ追肥</t>
    <rPh sb="10" eb="12">
      <t>ツイヒ</t>
    </rPh>
    <phoneticPr fontId="1"/>
  </si>
  <si>
    <t>サトイモ元肥</t>
    <rPh sb="4" eb="6">
      <t>モトヒ</t>
    </rPh>
    <phoneticPr fontId="1"/>
  </si>
  <si>
    <t>サトイモ追肥</t>
    <rPh sb="4" eb="6">
      <t>ツイヒ</t>
    </rPh>
    <phoneticPr fontId="1"/>
  </si>
  <si>
    <t>ショウガ元肥</t>
    <rPh sb="4" eb="6">
      <t>モトヒ</t>
    </rPh>
    <phoneticPr fontId="1"/>
  </si>
  <si>
    <t>ショウガ追肥</t>
    <rPh sb="4" eb="6">
      <t>ツイヒ</t>
    </rPh>
    <phoneticPr fontId="1"/>
  </si>
  <si>
    <t>ナス元肥</t>
    <rPh sb="2" eb="4">
      <t>モトヒ</t>
    </rPh>
    <phoneticPr fontId="1"/>
  </si>
  <si>
    <t>ナス追肥</t>
    <rPh sb="2" eb="4">
      <t>ツイヒ</t>
    </rPh>
    <phoneticPr fontId="1"/>
  </si>
  <si>
    <t>パプリカ元肥</t>
    <rPh sb="4" eb="6">
      <t>モトヒ</t>
    </rPh>
    <phoneticPr fontId="1"/>
  </si>
  <si>
    <t>パプリカ追肥</t>
    <rPh sb="4" eb="6">
      <t>ツイヒ</t>
    </rPh>
    <phoneticPr fontId="1"/>
  </si>
  <si>
    <t>キュウリ元肥</t>
    <rPh sb="4" eb="6">
      <t>モトヒ</t>
    </rPh>
    <phoneticPr fontId="1"/>
  </si>
  <si>
    <t>キュウリ追肥</t>
    <rPh sb="4" eb="6">
      <t>ツイヒ</t>
    </rPh>
    <phoneticPr fontId="1"/>
  </si>
  <si>
    <t>カボチャ（ミニ）元肥</t>
    <rPh sb="8" eb="10">
      <t>モトヒ</t>
    </rPh>
    <phoneticPr fontId="1"/>
  </si>
  <si>
    <t>カボチャ（ミニ）追肥</t>
    <rPh sb="8" eb="10">
      <t>ツイヒ</t>
    </rPh>
    <phoneticPr fontId="1"/>
  </si>
  <si>
    <t>ズッキーニ元肥</t>
    <rPh sb="5" eb="7">
      <t>モトヒ</t>
    </rPh>
    <phoneticPr fontId="1"/>
  </si>
  <si>
    <t>ズッキーニ追肥</t>
    <rPh sb="5" eb="7">
      <t>ツイヒ</t>
    </rPh>
    <phoneticPr fontId="1"/>
  </si>
  <si>
    <t>メロン元肥</t>
    <rPh sb="3" eb="5">
      <t>モトヒ</t>
    </rPh>
    <phoneticPr fontId="1"/>
  </si>
  <si>
    <t>メロン追肥</t>
    <rPh sb="3" eb="5">
      <t>ツイヒ</t>
    </rPh>
    <phoneticPr fontId="1"/>
  </si>
  <si>
    <t>ゴーヤー（ニガウリ）元肥</t>
    <rPh sb="10" eb="12">
      <t>モトヒ</t>
    </rPh>
    <phoneticPr fontId="1"/>
  </si>
  <si>
    <t>ゴーヤー（ニガウリ）追肥</t>
    <rPh sb="10" eb="12">
      <t>ツイヒ</t>
    </rPh>
    <phoneticPr fontId="1"/>
  </si>
  <si>
    <t>オクラ元肥</t>
    <rPh sb="3" eb="5">
      <t>モトヒ</t>
    </rPh>
    <phoneticPr fontId="1"/>
  </si>
  <si>
    <t>オクラ追肥</t>
    <rPh sb="3" eb="5">
      <t>ツイヒ</t>
    </rPh>
    <phoneticPr fontId="1"/>
  </si>
  <si>
    <t>イチゴ元肥</t>
    <rPh sb="3" eb="5">
      <t>モトヒ</t>
    </rPh>
    <phoneticPr fontId="1"/>
  </si>
  <si>
    <t>イチゴ追肥</t>
    <rPh sb="3" eb="5">
      <t>ツイヒ</t>
    </rPh>
    <phoneticPr fontId="1"/>
  </si>
  <si>
    <t>エダマメ元肥</t>
    <rPh sb="4" eb="6">
      <t>モトヒ</t>
    </rPh>
    <phoneticPr fontId="1"/>
  </si>
  <si>
    <t>エダマメ追肥</t>
    <rPh sb="4" eb="6">
      <t>ツイヒ</t>
    </rPh>
    <phoneticPr fontId="1"/>
  </si>
  <si>
    <t>サヤインゲン元肥</t>
    <rPh sb="6" eb="8">
      <t>モトヒ</t>
    </rPh>
    <phoneticPr fontId="1"/>
  </si>
  <si>
    <t>サヤインゲン追肥</t>
    <rPh sb="6" eb="8">
      <t>ツイヒ</t>
    </rPh>
    <phoneticPr fontId="1"/>
  </si>
  <si>
    <t>ラッカセイ元肥</t>
    <rPh sb="5" eb="7">
      <t>モトヒ</t>
    </rPh>
    <phoneticPr fontId="1"/>
  </si>
  <si>
    <t>ラッカセイ追肥</t>
    <rPh sb="5" eb="7">
      <t>ツイヒ</t>
    </rPh>
    <phoneticPr fontId="1"/>
  </si>
  <si>
    <t>ソラマメ元肥</t>
    <rPh sb="4" eb="6">
      <t>モトヒ</t>
    </rPh>
    <phoneticPr fontId="1"/>
  </si>
  <si>
    <t>ソラマメ追肥</t>
    <rPh sb="4" eb="6">
      <t>ツイヒ</t>
    </rPh>
    <phoneticPr fontId="1"/>
  </si>
  <si>
    <t>サヤエンドウ元肥</t>
    <rPh sb="6" eb="8">
      <t>モトヒ</t>
    </rPh>
    <phoneticPr fontId="1"/>
  </si>
  <si>
    <t>サヤエンドウ追肥</t>
    <rPh sb="6" eb="8">
      <t>ツイヒ</t>
    </rPh>
    <phoneticPr fontId="1"/>
  </si>
  <si>
    <t>ソルメイク　２３</t>
    <phoneticPr fontId="1"/>
  </si>
  <si>
    <t>ソルメイク　１１</t>
    <phoneticPr fontId="1"/>
  </si>
  <si>
    <t>ピーマン元肥</t>
    <rPh sb="4" eb="6">
      <t>モトヒ</t>
    </rPh>
    <phoneticPr fontId="1"/>
  </si>
  <si>
    <t>ピーマン追肥</t>
    <rPh sb="4" eb="6">
      <t>ツイヒ</t>
    </rPh>
    <phoneticPr fontId="1"/>
  </si>
  <si>
    <t>トマト（大中）元肥</t>
    <rPh sb="4" eb="5">
      <t>ダイ</t>
    </rPh>
    <rPh sb="5" eb="6">
      <t>チュウ</t>
    </rPh>
    <rPh sb="7" eb="9">
      <t>モトヒ</t>
    </rPh>
    <phoneticPr fontId="1"/>
  </si>
  <si>
    <t>トマト（大中）追肥</t>
    <rPh sb="7" eb="9">
      <t>ツイヒ</t>
    </rPh>
    <phoneticPr fontId="1"/>
  </si>
  <si>
    <t>トマト（ミニ）元肥</t>
    <rPh sb="7" eb="9">
      <t>モトヒ</t>
    </rPh>
    <phoneticPr fontId="1"/>
  </si>
  <si>
    <t>トマト（ミニ）追肥</t>
    <rPh sb="7" eb="9">
      <t>ツイヒ</t>
    </rPh>
    <phoneticPr fontId="1"/>
  </si>
  <si>
    <t>トウガラシ・シシトウ元肥</t>
    <rPh sb="10" eb="12">
      <t>モトヒ</t>
    </rPh>
    <phoneticPr fontId="1"/>
  </si>
  <si>
    <t>トウガラシ・シシトウ追肥</t>
    <rPh sb="10" eb="12">
      <t>ツイヒ</t>
    </rPh>
    <phoneticPr fontId="1"/>
  </si>
  <si>
    <t>ジャガイモ（pH5.5以下の畑）元肥</t>
    <rPh sb="11" eb="13">
      <t>イカ</t>
    </rPh>
    <rPh sb="14" eb="15">
      <t>ハタケ</t>
    </rPh>
    <rPh sb="16" eb="18">
      <t>モトヒ</t>
    </rPh>
    <phoneticPr fontId="1"/>
  </si>
  <si>
    <t>ジャガイモ（pH5.5以下の畑）追肥</t>
    <rPh sb="11" eb="13">
      <t>イカ</t>
    </rPh>
    <rPh sb="14" eb="15">
      <t>ハタケ</t>
    </rPh>
    <rPh sb="16" eb="18">
      <t>ツイヒ</t>
    </rPh>
    <phoneticPr fontId="1"/>
  </si>
  <si>
    <t>ジャガイモ（pH5.5以下の畑）</t>
    <rPh sb="11" eb="13">
      <t>イカ</t>
    </rPh>
    <rPh sb="14" eb="15">
      <t>ハタケ</t>
    </rPh>
    <phoneticPr fontId="1"/>
  </si>
  <si>
    <t>スイカ大玉元肥</t>
    <rPh sb="3" eb="5">
      <t>オオダマ</t>
    </rPh>
    <rPh sb="5" eb="7">
      <t>モトヒ</t>
    </rPh>
    <phoneticPr fontId="1"/>
  </si>
  <si>
    <t>スイカ大玉追肥</t>
    <rPh sb="3" eb="5">
      <t>オオダマ</t>
    </rPh>
    <rPh sb="5" eb="7">
      <t>ツイヒ</t>
    </rPh>
    <phoneticPr fontId="1"/>
  </si>
  <si>
    <t>スイカ小玉元肥</t>
    <rPh sb="3" eb="5">
      <t>コダマ</t>
    </rPh>
    <rPh sb="5" eb="7">
      <t>モトヒ</t>
    </rPh>
    <phoneticPr fontId="1"/>
  </si>
  <si>
    <t>スイカ小玉追肥</t>
    <rPh sb="3" eb="5">
      <t>コダマ</t>
    </rPh>
    <rPh sb="5" eb="7">
      <t>ツイヒ</t>
    </rPh>
    <phoneticPr fontId="1"/>
  </si>
  <si>
    <t>スイカ大玉</t>
    <rPh sb="3" eb="5">
      <t>オオダマ</t>
    </rPh>
    <phoneticPr fontId="1"/>
  </si>
  <si>
    <t>スイカ小玉</t>
    <rPh sb="3" eb="5">
      <t>コダマ</t>
    </rPh>
    <phoneticPr fontId="1"/>
  </si>
  <si>
    <t>ブルーマグの場合</t>
    <rPh sb="6" eb="8">
      <t>バアイ</t>
    </rPh>
    <phoneticPr fontId="1"/>
  </si>
  <si>
    <r>
      <t>トウモロコシ</t>
    </r>
    <r>
      <rPr>
        <sz val="8"/>
        <color theme="1"/>
        <rFont val="游ゴシック"/>
        <family val="3"/>
        <charset val="128"/>
        <scheme val="minor"/>
      </rPr>
      <t>（スイートコーン）元肥</t>
    </r>
    <rPh sb="15" eb="17">
      <t>モトヒ</t>
    </rPh>
    <phoneticPr fontId="1"/>
  </si>
  <si>
    <r>
      <t>トウモロコシ</t>
    </r>
    <r>
      <rPr>
        <sz val="8"/>
        <color theme="1"/>
        <rFont val="游ゴシック"/>
        <family val="3"/>
        <charset val="128"/>
        <scheme val="minor"/>
      </rPr>
      <t>（スイートコーン）</t>
    </r>
    <r>
      <rPr>
        <sz val="11"/>
        <color theme="1"/>
        <rFont val="游ゴシック"/>
        <family val="2"/>
        <charset val="128"/>
        <scheme val="minor"/>
      </rPr>
      <t>追肥</t>
    </r>
    <rPh sb="15" eb="17">
      <t>ツイヒ</t>
    </rPh>
    <phoneticPr fontId="1"/>
  </si>
  <si>
    <t>アスパラガス元肥</t>
    <rPh sb="6" eb="8">
      <t>モトヒ</t>
    </rPh>
    <phoneticPr fontId="1"/>
  </si>
  <si>
    <t>アスパラガス追肥</t>
    <rPh sb="6" eb="8">
      <t>ツイヒ</t>
    </rPh>
    <phoneticPr fontId="1"/>
  </si>
  <si>
    <t>バジル元肥</t>
    <rPh sb="3" eb="5">
      <t>モトヒ</t>
    </rPh>
    <phoneticPr fontId="1"/>
  </si>
  <si>
    <t>バジル追肥</t>
    <rPh sb="3" eb="5">
      <t>ツイヒ</t>
    </rPh>
    <phoneticPr fontId="1"/>
  </si>
  <si>
    <t>セージ元肥</t>
    <rPh sb="3" eb="5">
      <t>モトヒ</t>
    </rPh>
    <phoneticPr fontId="1"/>
  </si>
  <si>
    <t>セージ追肥</t>
    <rPh sb="3" eb="5">
      <t>ツイヒ</t>
    </rPh>
    <phoneticPr fontId="1"/>
  </si>
  <si>
    <t>ローズマリー元肥</t>
    <rPh sb="6" eb="8">
      <t>モトヒ</t>
    </rPh>
    <phoneticPr fontId="1"/>
  </si>
  <si>
    <t>ローズマリー追肥</t>
    <rPh sb="6" eb="8">
      <t>ツイヒ</t>
    </rPh>
    <phoneticPr fontId="1"/>
  </si>
  <si>
    <t>アオジソ元肥</t>
    <rPh sb="4" eb="6">
      <t>モトヒ</t>
    </rPh>
    <phoneticPr fontId="1"/>
  </si>
  <si>
    <t>アオジソ追肥</t>
    <rPh sb="4" eb="6">
      <t>ツイヒ</t>
    </rPh>
    <phoneticPr fontId="1"/>
  </si>
  <si>
    <t>ルッコラ（ロケット）元肥</t>
    <rPh sb="10" eb="12">
      <t>モトヒ</t>
    </rPh>
    <phoneticPr fontId="1"/>
  </si>
  <si>
    <t>ルッコラ（ロケット）追肥</t>
    <rPh sb="10" eb="12">
      <t>ツイヒ</t>
    </rPh>
    <phoneticPr fontId="1"/>
  </si>
  <si>
    <t>チャイブ元肥</t>
    <rPh sb="4" eb="6">
      <t>モトヒ</t>
    </rPh>
    <phoneticPr fontId="1"/>
  </si>
  <si>
    <t>チャイブ追肥</t>
    <rPh sb="4" eb="6">
      <t>ツイヒ</t>
    </rPh>
    <phoneticPr fontId="1"/>
  </si>
  <si>
    <t>クウシンサ7イ（エンツァイ）元肥</t>
    <phoneticPr fontId="1"/>
  </si>
  <si>
    <t>クウシンサイ（エンツァイ）追肥</t>
    <rPh sb="13" eb="15">
      <t>ツイヒ</t>
    </rPh>
    <phoneticPr fontId="1"/>
  </si>
  <si>
    <t>メロン</t>
  </si>
  <si>
    <t>ホウレンソウ</t>
  </si>
  <si>
    <t>キャベツ</t>
  </si>
  <si>
    <t>ダイコン</t>
  </si>
  <si>
    <t>ジャガイモ</t>
  </si>
  <si>
    <t>ナス</t>
  </si>
  <si>
    <t>エダマメ</t>
  </si>
  <si>
    <t>トウモロコシ（スイートコーン）</t>
  </si>
  <si>
    <t>ハクサイ</t>
  </si>
  <si>
    <t>カブ</t>
  </si>
  <si>
    <t>トマト（大中）</t>
  </si>
  <si>
    <t>サヤインゲン</t>
  </si>
  <si>
    <t>アスパラガス</t>
  </si>
  <si>
    <t>コマツナ</t>
  </si>
  <si>
    <t>ラディッシュ</t>
  </si>
  <si>
    <t>サツマイモ</t>
  </si>
  <si>
    <t>トマト（ミニ）</t>
  </si>
  <si>
    <t>ラッカセイ</t>
  </si>
  <si>
    <t>バジル</t>
  </si>
  <si>
    <t>チンゲンサイ</t>
  </si>
  <si>
    <t>ブロッコリー・カリフラワー</t>
  </si>
  <si>
    <t>ニンジン</t>
  </si>
  <si>
    <t>ナガイモ・ジネンジョ</t>
  </si>
  <si>
    <t>ピーマン</t>
  </si>
  <si>
    <t>ソラマメ</t>
  </si>
  <si>
    <t>セージ</t>
  </si>
  <si>
    <t>オカヒジキ</t>
  </si>
  <si>
    <t>パースニック</t>
  </si>
  <si>
    <t>サトイモ</t>
  </si>
  <si>
    <t>トウガラシ・シシトウ</t>
  </si>
  <si>
    <t>サヤエンドウ</t>
  </si>
  <si>
    <t>ローズマリー</t>
  </si>
  <si>
    <t>ニラ</t>
  </si>
  <si>
    <t>タマネギ</t>
  </si>
  <si>
    <t>ゴボウ（ミニ）</t>
  </si>
  <si>
    <t>ショウガ</t>
  </si>
  <si>
    <t>パプリカ</t>
  </si>
  <si>
    <t>アオジソ</t>
  </si>
  <si>
    <t>ニンニク</t>
  </si>
  <si>
    <t>キュウリ</t>
  </si>
  <si>
    <t>ルッコラ（ロケット）</t>
  </si>
  <si>
    <t>リーフレタス</t>
  </si>
  <si>
    <t>セルリー（セロリ）</t>
  </si>
  <si>
    <t>カボチャ（ミニ）</t>
  </si>
  <si>
    <t>チャイブ</t>
  </si>
  <si>
    <t>シュンギク</t>
  </si>
  <si>
    <t>ズッキーニ</t>
  </si>
  <si>
    <t>ミツバ</t>
  </si>
  <si>
    <t>クウシンサイ（エンツァイ）</t>
  </si>
  <si>
    <t>ゴーヤー（ニガウリ）</t>
  </si>
  <si>
    <t>オクラ</t>
  </si>
  <si>
    <t>イチゴ</t>
  </si>
  <si>
    <t>タイプ　選択</t>
    <rPh sb="4" eb="6">
      <t>センタク</t>
    </rPh>
    <phoneticPr fontId="1"/>
  </si>
  <si>
    <t>野菜名　選択</t>
    <rPh sb="0" eb="2">
      <t>ヤサイ</t>
    </rPh>
    <rPh sb="2" eb="3">
      <t>メイ</t>
    </rPh>
    <rPh sb="4" eb="6">
      <t>センタク</t>
    </rPh>
    <phoneticPr fontId="1"/>
  </si>
  <si>
    <t>追肥あり</t>
    <phoneticPr fontId="1"/>
  </si>
  <si>
    <t>元肥のみ</t>
  </si>
  <si>
    <r>
      <rPr>
        <sz val="10"/>
        <color rgb="FFFF0000"/>
        <rFont val="ＤＦ特太ゴシック体"/>
        <family val="3"/>
        <charset val="128"/>
      </rPr>
      <t>マグ</t>
    </r>
    <r>
      <rPr>
        <b/>
        <sz val="10"/>
        <color theme="1"/>
        <rFont val="游ゴシック"/>
        <family val="3"/>
        <charset val="128"/>
        <scheme val="minor"/>
      </rPr>
      <t>ネシウム</t>
    </r>
    <phoneticPr fontId="1"/>
  </si>
  <si>
    <r>
      <t>（ブルー</t>
    </r>
    <r>
      <rPr>
        <sz val="10"/>
        <color rgb="FFFF0000"/>
        <rFont val="ＤＦ特太ゴシック体"/>
        <family val="3"/>
        <charset val="128"/>
      </rPr>
      <t>マグ</t>
    </r>
    <r>
      <rPr>
        <b/>
        <sz val="10"/>
        <color theme="1"/>
        <rFont val="游ゴシック"/>
        <family val="3"/>
        <charset val="128"/>
        <scheme val="minor"/>
      </rPr>
      <t>の場合）</t>
    </r>
    <rPh sb="7" eb="9">
      <t>バアイ</t>
    </rPh>
    <phoneticPr fontId="1"/>
  </si>
  <si>
    <r>
      <t>圃場or　　</t>
    </r>
    <r>
      <rPr>
        <b/>
        <sz val="10"/>
        <color theme="1"/>
        <rFont val="游ゴシック"/>
        <family val="3"/>
        <charset val="128"/>
        <scheme val="minor"/>
      </rPr>
      <t>ベランダ</t>
    </r>
    <rPh sb="0" eb="2">
      <t>ホジョウ</t>
    </rPh>
    <phoneticPr fontId="1"/>
  </si>
  <si>
    <t>　元肥or　　　追肥</t>
    <rPh sb="1" eb="2">
      <t>モト</t>
    </rPh>
    <rPh sb="8" eb="10">
      <t>ツイヒ</t>
    </rPh>
    <phoneticPr fontId="1"/>
  </si>
  <si>
    <t>ソイルメイク　２３</t>
    <phoneticPr fontId="1"/>
  </si>
  <si>
    <t>ソイルメイク　１１</t>
    <phoneticPr fontId="1"/>
  </si>
  <si>
    <t>（ブルーマグの場合）</t>
    <rPh sb="7" eb="9">
      <t>バアイ</t>
    </rPh>
    <phoneticPr fontId="1"/>
  </si>
  <si>
    <t>　　◎砂質土、粘土質土など、土の状況によっては、元肥・追肥量の調</t>
    <rPh sb="3" eb="4">
      <t>スナ</t>
    </rPh>
    <rPh sb="4" eb="5">
      <t>シツ</t>
    </rPh>
    <rPh sb="5" eb="6">
      <t>ド</t>
    </rPh>
    <rPh sb="7" eb="9">
      <t>ネンド</t>
    </rPh>
    <rPh sb="9" eb="11">
      <t>シツド</t>
    </rPh>
    <rPh sb="14" eb="15">
      <t>ツチ</t>
    </rPh>
    <rPh sb="16" eb="18">
      <t>ジョウキョウ</t>
    </rPh>
    <rPh sb="24" eb="26">
      <t>モトヒ</t>
    </rPh>
    <rPh sb="27" eb="29">
      <t>ツイヒ</t>
    </rPh>
    <rPh sb="29" eb="30">
      <t>リョウ</t>
    </rPh>
    <rPh sb="31" eb="32">
      <t>チョウ</t>
    </rPh>
    <phoneticPr fontId="1"/>
  </si>
  <si>
    <t>　　　整が必要な場合があります。</t>
    <phoneticPr fontId="1"/>
  </si>
  <si>
    <t>＜注意事項＞</t>
    <rPh sb="1" eb="3">
      <t>チュウイ</t>
    </rPh>
    <rPh sb="3" eb="5">
      <t>ジコウ</t>
    </rPh>
    <phoneticPr fontId="1"/>
  </si>
  <si>
    <t>　　◎施肥量は、土に過剰な養分がない場合の参考値です。正確には、</t>
    <rPh sb="3" eb="5">
      <t>セヒ</t>
    </rPh>
    <rPh sb="5" eb="6">
      <t>リョウ</t>
    </rPh>
    <rPh sb="8" eb="9">
      <t>ツチ</t>
    </rPh>
    <rPh sb="10" eb="12">
      <t>カジョウ</t>
    </rPh>
    <rPh sb="13" eb="15">
      <t>ヨウブン</t>
    </rPh>
    <rPh sb="18" eb="20">
      <t>バアイ</t>
    </rPh>
    <rPh sb="21" eb="24">
      <t>サンコウチ</t>
    </rPh>
    <rPh sb="27" eb="29">
      <t>セイカク</t>
    </rPh>
    <phoneticPr fontId="1"/>
  </si>
  <si>
    <t>　　◎追肥のレシピは標準的な数値です。葉色、花、実の生育具合を見</t>
    <rPh sb="3" eb="5">
      <t>ツイヒ</t>
    </rPh>
    <rPh sb="10" eb="12">
      <t>ヒョウジュン</t>
    </rPh>
    <rPh sb="12" eb="13">
      <t>テキ</t>
    </rPh>
    <rPh sb="14" eb="16">
      <t>スウチ</t>
    </rPh>
    <rPh sb="19" eb="21">
      <t>ハイロ</t>
    </rPh>
    <rPh sb="22" eb="23">
      <t>ハナ</t>
    </rPh>
    <rPh sb="24" eb="25">
      <t>ミ</t>
    </rPh>
    <rPh sb="26" eb="28">
      <t>セイイク</t>
    </rPh>
    <rPh sb="28" eb="30">
      <t>グアイ</t>
    </rPh>
    <rPh sb="31" eb="32">
      <t>ミ</t>
    </rPh>
    <phoneticPr fontId="1"/>
  </si>
  <si>
    <t>　　　て、適時行います。</t>
    <phoneticPr fontId="1"/>
  </si>
  <si>
    <r>
      <t>野菜別ＢＬＯＦ資材</t>
    </r>
    <r>
      <rPr>
        <sz val="24"/>
        <color rgb="FFFFC000"/>
        <rFont val="ＤＦ特太ゴシック体"/>
        <family val="3"/>
        <charset val="128"/>
      </rPr>
      <t>元肥</t>
    </r>
    <r>
      <rPr>
        <sz val="24"/>
        <color theme="1"/>
        <rFont val="ＤＦ特太ゴシック体"/>
        <family val="3"/>
        <charset val="128"/>
      </rPr>
      <t>量・</t>
    </r>
    <r>
      <rPr>
        <sz val="24"/>
        <color rgb="FF00B050"/>
        <rFont val="ＤＦ特太ゴシック体"/>
        <family val="3"/>
        <charset val="128"/>
      </rPr>
      <t>追肥</t>
    </r>
    <r>
      <rPr>
        <sz val="24"/>
        <color theme="1"/>
        <rFont val="ＤＦ特太ゴシック体"/>
        <family val="3"/>
        <charset val="128"/>
      </rPr>
      <t>量のレシピ</t>
    </r>
    <rPh sb="11" eb="12">
      <t>リョウ</t>
    </rPh>
    <rPh sb="13" eb="14">
      <t>モト</t>
    </rPh>
    <rPh sb="15" eb="16">
      <t>リョウ</t>
    </rPh>
    <phoneticPr fontId="1"/>
  </si>
  <si>
    <t>　　◎土がカチカチの場所では、「ソイルメイク２３」を、１㎡あたり</t>
    <rPh sb="3" eb="4">
      <t>ツチ</t>
    </rPh>
    <rPh sb="10" eb="12">
      <t>バショ</t>
    </rPh>
    <phoneticPr fontId="1"/>
  </si>
  <si>
    <t>　　　最大２kg入れて太陽熱養生処理を行うと効果的です。</t>
    <phoneticPr fontId="1"/>
  </si>
  <si>
    <t>　　　土壌分析が必要です。</t>
    <phoneticPr fontId="1"/>
  </si>
  <si>
    <t>圃場</t>
  </si>
  <si>
    <t>追肥</t>
  </si>
  <si>
    <t>コマツナ追肥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</si>
</sst>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@\)"/>
    <numFmt numFmtId="177" formatCode="#,##0&quot;g&quot;"/>
  </numFmts>
  <fonts count="2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3.5"/>
      <color rgb="FF336699"/>
      <name val="メイリオ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4"/>
      <color theme="1"/>
      <name val="ＤＦ特太ゴシック体"/>
      <family val="3"/>
      <charset val="128"/>
    </font>
    <font>
      <sz val="16"/>
      <color theme="1"/>
      <name val="游ゴシック"/>
      <family val="2"/>
      <charset val="128"/>
      <scheme val="minor"/>
    </font>
    <font>
      <sz val="10"/>
      <color rgb="FFFF0000"/>
      <name val="ＤＦ特太ゴシック体"/>
      <family val="3"/>
      <charset val="128"/>
    </font>
    <font>
      <sz val="11"/>
      <color theme="1"/>
      <name val="ＤＦ特太ゴシック体"/>
      <family val="3"/>
      <charset val="128"/>
    </font>
    <font>
      <sz val="16"/>
      <color theme="1"/>
      <name val="ＤＦ特太ゴシック体"/>
      <family val="3"/>
      <charset val="128"/>
    </font>
    <font>
      <sz val="9"/>
      <color theme="1"/>
      <name val="ＤＦ特太ゴシック体"/>
      <family val="3"/>
      <charset val="128"/>
    </font>
    <font>
      <sz val="14"/>
      <color rgb="FFFF0000"/>
      <name val="ＤＦ特太ゴシック体"/>
      <family val="3"/>
      <charset val="128"/>
    </font>
    <font>
      <sz val="24"/>
      <color rgb="FFFFC000"/>
      <name val="ＤＦ特太ゴシック体"/>
      <family val="3"/>
      <charset val="128"/>
    </font>
    <font>
      <sz val="24"/>
      <color rgb="FF00B050"/>
      <name val="ＤＦ特太ゴシック体"/>
      <family val="3"/>
      <charset val="128"/>
    </font>
    <font>
      <sz val="8"/>
      <color theme="1"/>
      <name val="ＤＦ特太ゴシック体"/>
      <family val="3"/>
      <charset val="128"/>
    </font>
    <font>
      <b/>
      <sz val="20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DotDot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0" fillId="6" borderId="0" xfId="0" applyFill="1">
      <alignment vertical="center"/>
    </xf>
    <xf numFmtId="0" fontId="8" fillId="6" borderId="0" xfId="0" applyFont="1" applyFill="1">
      <alignment vertical="center"/>
    </xf>
    <xf numFmtId="176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6" fillId="7" borderId="16" xfId="0" applyFont="1" applyFill="1" applyBorder="1" applyAlignment="1">
      <alignment vertical="center" wrapText="1"/>
    </xf>
    <xf numFmtId="0" fontId="6" fillId="7" borderId="14" xfId="0" applyFont="1" applyFill="1" applyBorder="1" applyAlignment="1">
      <alignment vertical="center" wrapText="1"/>
    </xf>
    <xf numFmtId="177" fontId="12" fillId="7" borderId="13" xfId="0" applyNumberFormat="1" applyFont="1" applyFill="1" applyBorder="1">
      <alignment vertical="center"/>
    </xf>
    <xf numFmtId="177" fontId="0" fillId="7" borderId="17" xfId="0" applyNumberFormat="1" applyFill="1" applyBorder="1">
      <alignment vertical="center"/>
    </xf>
    <xf numFmtId="177" fontId="12" fillId="7" borderId="17" xfId="0" applyNumberFormat="1" applyFont="1" applyFill="1" applyBorder="1">
      <alignment vertical="center"/>
    </xf>
    <xf numFmtId="0" fontId="6" fillId="7" borderId="18" xfId="0" applyFont="1" applyFill="1" applyBorder="1" applyAlignment="1">
      <alignment vertical="center" wrapText="1"/>
    </xf>
    <xf numFmtId="177" fontId="12" fillId="7" borderId="19" xfId="0" applyNumberFormat="1" applyFont="1" applyFill="1" applyBorder="1">
      <alignment vertical="center"/>
    </xf>
    <xf numFmtId="0" fontId="22" fillId="9" borderId="0" xfId="0" applyFont="1" applyFill="1">
      <alignment vertical="center"/>
    </xf>
    <xf numFmtId="0" fontId="22" fillId="9" borderId="15" xfId="0" applyFont="1" applyFill="1" applyBorder="1">
      <alignment vertical="center"/>
    </xf>
    <xf numFmtId="0" fontId="22" fillId="9" borderId="26" xfId="0" applyFont="1" applyFill="1" applyBorder="1">
      <alignment vertical="center"/>
    </xf>
    <xf numFmtId="0" fontId="22" fillId="9" borderId="16" xfId="0" applyFont="1" applyFill="1" applyBorder="1">
      <alignment vertical="center"/>
    </xf>
    <xf numFmtId="0" fontId="22" fillId="9" borderId="27" xfId="0" applyFont="1" applyFill="1" applyBorder="1">
      <alignment vertical="center"/>
    </xf>
    <xf numFmtId="0" fontId="22" fillId="9" borderId="28" xfId="0" applyFont="1" applyFill="1" applyBorder="1">
      <alignment vertical="center"/>
    </xf>
    <xf numFmtId="0" fontId="22" fillId="9" borderId="29" xfId="0" applyFont="1" applyFill="1" applyBorder="1">
      <alignment vertical="center"/>
    </xf>
    <xf numFmtId="0" fontId="22" fillId="9" borderId="24" xfId="0" applyFont="1" applyFill="1" applyBorder="1">
      <alignment vertical="center"/>
    </xf>
    <xf numFmtId="0" fontId="22" fillId="9" borderId="30" xfId="0" applyFont="1" applyFill="1" applyBorder="1">
      <alignment vertical="center"/>
    </xf>
    <xf numFmtId="0" fontId="11" fillId="0" borderId="0" xfId="0" applyFont="1">
      <alignment vertical="center"/>
    </xf>
    <xf numFmtId="0" fontId="1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17" fillId="0" borderId="4" xfId="0" applyFont="1" applyBorder="1">
      <alignment vertical="center"/>
    </xf>
    <xf numFmtId="0" fontId="21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4" fillId="0" borderId="14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16" fillId="0" borderId="0" xfId="0" applyFont="1" applyAlignment="1">
      <alignment vertical="center" wrapText="1"/>
    </xf>
    <xf numFmtId="177" fontId="15" fillId="0" borderId="13" xfId="0" applyNumberFormat="1" applyFont="1" applyBorder="1" applyAlignment="1">
      <alignment horizontal="center" vertical="center" wrapText="1"/>
    </xf>
    <xf numFmtId="177" fontId="15" fillId="0" borderId="11" xfId="0" applyNumberFormat="1" applyFont="1" applyBorder="1" applyAlignment="1">
      <alignment horizontal="center" vertical="center" wrapText="1"/>
    </xf>
    <xf numFmtId="177" fontId="14" fillId="0" borderId="0" xfId="0" applyNumberFormat="1" applyFont="1" applyAlignment="1">
      <alignment horizontal="center" vertical="center" wrapText="1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3" borderId="3" xfId="0" applyFont="1" applyFill="1" applyBorder="1" applyAlignment="1" applyProtection="1">
      <alignment vertical="center" wrapText="1"/>
      <protection locked="0"/>
    </xf>
    <xf numFmtId="0" fontId="3" fillId="4" borderId="6" xfId="0" applyFont="1" applyFill="1" applyBorder="1" applyAlignment="1" applyProtection="1">
      <alignment vertical="center" wrapText="1"/>
      <protection locked="0"/>
    </xf>
    <xf numFmtId="0" fontId="3" fillId="5" borderId="7" xfId="0" applyFont="1" applyFill="1" applyBorder="1" applyProtection="1">
      <alignment vertical="center"/>
      <protection locked="0"/>
    </xf>
    <xf numFmtId="0" fontId="3" fillId="8" borderId="7" xfId="0" applyFont="1" applyFill="1" applyBorder="1" applyProtection="1">
      <alignment vertical="center"/>
      <protection locked="0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177" fontId="14" fillId="0" borderId="22" xfId="0" applyNumberFormat="1" applyFont="1" applyBorder="1" applyAlignment="1">
      <alignment horizontal="center" vertical="center" wrapText="1"/>
    </xf>
    <xf numFmtId="177" fontId="14" fillId="0" borderId="10" xfId="0" applyNumberFormat="1" applyFont="1" applyBorder="1" applyAlignment="1">
      <alignment horizontal="center" vertical="center" wrapText="1"/>
    </xf>
    <xf numFmtId="177" fontId="14" fillId="0" borderId="17" xfId="0" applyNumberFormat="1" applyFont="1" applyBorder="1" applyAlignment="1">
      <alignment horizontal="center" vertical="center" wrapText="1"/>
    </xf>
    <xf numFmtId="0" fontId="20" fillId="0" borderId="23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7">
    <dxf>
      <font>
        <strike val="0"/>
        <outline val="0"/>
        <shadow val="0"/>
        <u val="none"/>
        <vertAlign val="baseline"/>
        <sz val="11"/>
        <color auto="1"/>
        <name val="游ゴシック"/>
        <family val="3"/>
        <charset val="128"/>
        <scheme val="minor"/>
      </font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  <dxf>
      <fill>
        <patternFill patternType="solid">
          <fgColor indexed="64"/>
          <bgColor theme="7" tint="0.59999389629810485"/>
        </patternFill>
      </fill>
    </dxf>
  </dxfs>
  <tableStyles count="0" defaultTableStyle="TableStyleMedium2" defaultPivotStyle="PivotStyleLight16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1</xdr:row>
      <xdr:rowOff>123825</xdr:rowOff>
    </xdr:from>
    <xdr:to>
      <xdr:col>2</xdr:col>
      <xdr:colOff>9526</xdr:colOff>
      <xdr:row>4</xdr:row>
      <xdr:rowOff>180976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E3108CC3-F128-9A3C-18E6-1C8215EE0854}"/>
            </a:ext>
          </a:extLst>
        </xdr:cNvPr>
        <xdr:cNvSpPr/>
      </xdr:nvSpPr>
      <xdr:spPr>
        <a:xfrm>
          <a:off x="95251" y="495300"/>
          <a:ext cx="1562100" cy="1524001"/>
        </a:xfrm>
        <a:custGeom>
          <a:avLst/>
          <a:gdLst>
            <a:gd name="connsiteX0" fmla="*/ 0 w 1428750"/>
            <a:gd name="connsiteY0" fmla="*/ 0 h 1914525"/>
            <a:gd name="connsiteX1" fmla="*/ 833438 w 1428750"/>
            <a:gd name="connsiteY1" fmla="*/ 0 h 1914525"/>
            <a:gd name="connsiteX2" fmla="*/ 833438 w 1428750"/>
            <a:gd name="connsiteY2" fmla="*/ 0 h 1914525"/>
            <a:gd name="connsiteX3" fmla="*/ 1190625 w 1428750"/>
            <a:gd name="connsiteY3" fmla="*/ 0 h 1914525"/>
            <a:gd name="connsiteX4" fmla="*/ 1428750 w 1428750"/>
            <a:gd name="connsiteY4" fmla="*/ 0 h 1914525"/>
            <a:gd name="connsiteX5" fmla="*/ 1428750 w 1428750"/>
            <a:gd name="connsiteY5" fmla="*/ 1116806 h 1914525"/>
            <a:gd name="connsiteX6" fmla="*/ 1518275 w 1428750"/>
            <a:gd name="connsiteY6" fmla="*/ 996261 h 1914525"/>
            <a:gd name="connsiteX7" fmla="*/ 1428750 w 1428750"/>
            <a:gd name="connsiteY7" fmla="*/ 1595438 h 1914525"/>
            <a:gd name="connsiteX8" fmla="*/ 1428750 w 1428750"/>
            <a:gd name="connsiteY8" fmla="*/ 1914525 h 1914525"/>
            <a:gd name="connsiteX9" fmla="*/ 1190625 w 1428750"/>
            <a:gd name="connsiteY9" fmla="*/ 1914525 h 1914525"/>
            <a:gd name="connsiteX10" fmla="*/ 833438 w 1428750"/>
            <a:gd name="connsiteY10" fmla="*/ 1914525 h 1914525"/>
            <a:gd name="connsiteX11" fmla="*/ 833438 w 1428750"/>
            <a:gd name="connsiteY11" fmla="*/ 1914525 h 1914525"/>
            <a:gd name="connsiteX12" fmla="*/ 0 w 1428750"/>
            <a:gd name="connsiteY12" fmla="*/ 1914525 h 1914525"/>
            <a:gd name="connsiteX13" fmla="*/ 0 w 1428750"/>
            <a:gd name="connsiteY13" fmla="*/ 1595438 h 1914525"/>
            <a:gd name="connsiteX14" fmla="*/ 0 w 1428750"/>
            <a:gd name="connsiteY14" fmla="*/ 1116806 h 1914525"/>
            <a:gd name="connsiteX15" fmla="*/ 0 w 1428750"/>
            <a:gd name="connsiteY15" fmla="*/ 1116806 h 1914525"/>
            <a:gd name="connsiteX16" fmla="*/ 0 w 1428750"/>
            <a:gd name="connsiteY16" fmla="*/ 0 h 1914525"/>
            <a:gd name="connsiteX0" fmla="*/ 0 w 1518275"/>
            <a:gd name="connsiteY0" fmla="*/ 0 h 1914525"/>
            <a:gd name="connsiteX1" fmla="*/ 833438 w 1518275"/>
            <a:gd name="connsiteY1" fmla="*/ 0 h 1914525"/>
            <a:gd name="connsiteX2" fmla="*/ 833438 w 1518275"/>
            <a:gd name="connsiteY2" fmla="*/ 0 h 1914525"/>
            <a:gd name="connsiteX3" fmla="*/ 1190625 w 1518275"/>
            <a:gd name="connsiteY3" fmla="*/ 0 h 1914525"/>
            <a:gd name="connsiteX4" fmla="*/ 1428750 w 1518275"/>
            <a:gd name="connsiteY4" fmla="*/ 0 h 1914525"/>
            <a:gd name="connsiteX5" fmla="*/ 1400175 w 1518275"/>
            <a:gd name="connsiteY5" fmla="*/ 869156 h 1914525"/>
            <a:gd name="connsiteX6" fmla="*/ 1518275 w 1518275"/>
            <a:gd name="connsiteY6" fmla="*/ 996261 h 1914525"/>
            <a:gd name="connsiteX7" fmla="*/ 1428750 w 1518275"/>
            <a:gd name="connsiteY7" fmla="*/ 1595438 h 1914525"/>
            <a:gd name="connsiteX8" fmla="*/ 1428750 w 1518275"/>
            <a:gd name="connsiteY8" fmla="*/ 1914525 h 1914525"/>
            <a:gd name="connsiteX9" fmla="*/ 1190625 w 1518275"/>
            <a:gd name="connsiteY9" fmla="*/ 1914525 h 1914525"/>
            <a:gd name="connsiteX10" fmla="*/ 833438 w 1518275"/>
            <a:gd name="connsiteY10" fmla="*/ 1914525 h 1914525"/>
            <a:gd name="connsiteX11" fmla="*/ 833438 w 1518275"/>
            <a:gd name="connsiteY11" fmla="*/ 1914525 h 1914525"/>
            <a:gd name="connsiteX12" fmla="*/ 0 w 1518275"/>
            <a:gd name="connsiteY12" fmla="*/ 1914525 h 1914525"/>
            <a:gd name="connsiteX13" fmla="*/ 0 w 1518275"/>
            <a:gd name="connsiteY13" fmla="*/ 1595438 h 1914525"/>
            <a:gd name="connsiteX14" fmla="*/ 0 w 1518275"/>
            <a:gd name="connsiteY14" fmla="*/ 1116806 h 1914525"/>
            <a:gd name="connsiteX15" fmla="*/ 0 w 1518275"/>
            <a:gd name="connsiteY15" fmla="*/ 1116806 h 1914525"/>
            <a:gd name="connsiteX16" fmla="*/ 0 w 1518275"/>
            <a:gd name="connsiteY16" fmla="*/ 0 h 1914525"/>
            <a:gd name="connsiteX0" fmla="*/ 0 w 1518275"/>
            <a:gd name="connsiteY0" fmla="*/ 0 h 1914525"/>
            <a:gd name="connsiteX1" fmla="*/ 833438 w 1518275"/>
            <a:gd name="connsiteY1" fmla="*/ 0 h 1914525"/>
            <a:gd name="connsiteX2" fmla="*/ 833438 w 1518275"/>
            <a:gd name="connsiteY2" fmla="*/ 0 h 1914525"/>
            <a:gd name="connsiteX3" fmla="*/ 1190625 w 1518275"/>
            <a:gd name="connsiteY3" fmla="*/ 0 h 1914525"/>
            <a:gd name="connsiteX4" fmla="*/ 1428750 w 1518275"/>
            <a:gd name="connsiteY4" fmla="*/ 0 h 1914525"/>
            <a:gd name="connsiteX5" fmla="*/ 1400175 w 1518275"/>
            <a:gd name="connsiteY5" fmla="*/ 869156 h 1914525"/>
            <a:gd name="connsiteX6" fmla="*/ 1518275 w 1518275"/>
            <a:gd name="connsiteY6" fmla="*/ 996261 h 1914525"/>
            <a:gd name="connsiteX7" fmla="*/ 1428750 w 1518275"/>
            <a:gd name="connsiteY7" fmla="*/ 1185863 h 1914525"/>
            <a:gd name="connsiteX8" fmla="*/ 1428750 w 1518275"/>
            <a:gd name="connsiteY8" fmla="*/ 1914525 h 1914525"/>
            <a:gd name="connsiteX9" fmla="*/ 1190625 w 1518275"/>
            <a:gd name="connsiteY9" fmla="*/ 1914525 h 1914525"/>
            <a:gd name="connsiteX10" fmla="*/ 833438 w 1518275"/>
            <a:gd name="connsiteY10" fmla="*/ 1914525 h 1914525"/>
            <a:gd name="connsiteX11" fmla="*/ 833438 w 1518275"/>
            <a:gd name="connsiteY11" fmla="*/ 1914525 h 1914525"/>
            <a:gd name="connsiteX12" fmla="*/ 0 w 1518275"/>
            <a:gd name="connsiteY12" fmla="*/ 1914525 h 1914525"/>
            <a:gd name="connsiteX13" fmla="*/ 0 w 1518275"/>
            <a:gd name="connsiteY13" fmla="*/ 1595438 h 1914525"/>
            <a:gd name="connsiteX14" fmla="*/ 0 w 1518275"/>
            <a:gd name="connsiteY14" fmla="*/ 1116806 h 1914525"/>
            <a:gd name="connsiteX15" fmla="*/ 0 w 1518275"/>
            <a:gd name="connsiteY15" fmla="*/ 1116806 h 1914525"/>
            <a:gd name="connsiteX16" fmla="*/ 0 w 1518275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00175 w 1661150"/>
            <a:gd name="connsiteY5" fmla="*/ 869156 h 1914525"/>
            <a:gd name="connsiteX6" fmla="*/ 1661150 w 1661150"/>
            <a:gd name="connsiteY6" fmla="*/ 1015311 h 1914525"/>
            <a:gd name="connsiteX7" fmla="*/ 1428750 w 1661150"/>
            <a:gd name="connsiteY7" fmla="*/ 1185863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28750 w 1661150"/>
            <a:gd name="connsiteY5" fmla="*/ 869156 h 1914525"/>
            <a:gd name="connsiteX6" fmla="*/ 1661150 w 1661150"/>
            <a:gd name="connsiteY6" fmla="*/ 1015311 h 1914525"/>
            <a:gd name="connsiteX7" fmla="*/ 1428750 w 1661150"/>
            <a:gd name="connsiteY7" fmla="*/ 1185863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28750 w 1661150"/>
            <a:gd name="connsiteY5" fmla="*/ 869156 h 1914525"/>
            <a:gd name="connsiteX6" fmla="*/ 1661150 w 1661150"/>
            <a:gd name="connsiteY6" fmla="*/ 1015311 h 1914525"/>
            <a:gd name="connsiteX7" fmla="*/ 1438275 w 1661150"/>
            <a:gd name="connsiteY7" fmla="*/ 1109282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37228 h 1914525"/>
            <a:gd name="connsiteX6" fmla="*/ 1661150 w 1661150"/>
            <a:gd name="connsiteY6" fmla="*/ 1015311 h 1914525"/>
            <a:gd name="connsiteX7" fmla="*/ 1438275 w 1661150"/>
            <a:gd name="connsiteY7" fmla="*/ 1109282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37228 h 1914525"/>
            <a:gd name="connsiteX6" fmla="*/ 1661150 w 1661150"/>
            <a:gd name="connsiteY6" fmla="*/ 1015311 h 1914525"/>
            <a:gd name="connsiteX7" fmla="*/ 1438275 w 1661150"/>
            <a:gd name="connsiteY7" fmla="*/ 1148555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37228 h 1914525"/>
            <a:gd name="connsiteX6" fmla="*/ 1661150 w 1661150"/>
            <a:gd name="connsiteY6" fmla="*/ 1084038 h 1914525"/>
            <a:gd name="connsiteX7" fmla="*/ 1438275 w 1661150"/>
            <a:gd name="connsiteY7" fmla="*/ 1148555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66683 h 1914525"/>
            <a:gd name="connsiteX6" fmla="*/ 1661150 w 1661150"/>
            <a:gd name="connsiteY6" fmla="*/ 1084038 h 1914525"/>
            <a:gd name="connsiteX7" fmla="*/ 1438275 w 1661150"/>
            <a:gd name="connsiteY7" fmla="*/ 1148555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66683 h 1914525"/>
            <a:gd name="connsiteX6" fmla="*/ 1661150 w 1661150"/>
            <a:gd name="connsiteY6" fmla="*/ 1133128 h 1914525"/>
            <a:gd name="connsiteX7" fmla="*/ 1438275 w 1661150"/>
            <a:gd name="connsiteY7" fmla="*/ 1148555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66683 h 1914525"/>
            <a:gd name="connsiteX6" fmla="*/ 1661150 w 1661150"/>
            <a:gd name="connsiteY6" fmla="*/ 1133128 h 1914525"/>
            <a:gd name="connsiteX7" fmla="*/ 1438275 w 1661150"/>
            <a:gd name="connsiteY7" fmla="*/ 1217281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  <a:gd name="connsiteX0" fmla="*/ 0 w 1661150"/>
            <a:gd name="connsiteY0" fmla="*/ 0 h 1914525"/>
            <a:gd name="connsiteX1" fmla="*/ 833438 w 1661150"/>
            <a:gd name="connsiteY1" fmla="*/ 0 h 1914525"/>
            <a:gd name="connsiteX2" fmla="*/ 833438 w 1661150"/>
            <a:gd name="connsiteY2" fmla="*/ 0 h 1914525"/>
            <a:gd name="connsiteX3" fmla="*/ 1190625 w 1661150"/>
            <a:gd name="connsiteY3" fmla="*/ 0 h 1914525"/>
            <a:gd name="connsiteX4" fmla="*/ 1428750 w 1661150"/>
            <a:gd name="connsiteY4" fmla="*/ 0 h 1914525"/>
            <a:gd name="connsiteX5" fmla="*/ 1438275 w 1661150"/>
            <a:gd name="connsiteY5" fmla="*/ 966683 h 1914525"/>
            <a:gd name="connsiteX6" fmla="*/ 1661150 w 1661150"/>
            <a:gd name="connsiteY6" fmla="*/ 1133128 h 1914525"/>
            <a:gd name="connsiteX7" fmla="*/ 1418617 w 1661150"/>
            <a:gd name="connsiteY7" fmla="*/ 1256553 h 1914525"/>
            <a:gd name="connsiteX8" fmla="*/ 1428750 w 1661150"/>
            <a:gd name="connsiteY8" fmla="*/ 1914525 h 1914525"/>
            <a:gd name="connsiteX9" fmla="*/ 1190625 w 1661150"/>
            <a:gd name="connsiteY9" fmla="*/ 1914525 h 1914525"/>
            <a:gd name="connsiteX10" fmla="*/ 833438 w 1661150"/>
            <a:gd name="connsiteY10" fmla="*/ 1914525 h 1914525"/>
            <a:gd name="connsiteX11" fmla="*/ 833438 w 1661150"/>
            <a:gd name="connsiteY11" fmla="*/ 1914525 h 1914525"/>
            <a:gd name="connsiteX12" fmla="*/ 0 w 1661150"/>
            <a:gd name="connsiteY12" fmla="*/ 1914525 h 1914525"/>
            <a:gd name="connsiteX13" fmla="*/ 0 w 1661150"/>
            <a:gd name="connsiteY13" fmla="*/ 1595438 h 1914525"/>
            <a:gd name="connsiteX14" fmla="*/ 0 w 1661150"/>
            <a:gd name="connsiteY14" fmla="*/ 1116806 h 1914525"/>
            <a:gd name="connsiteX15" fmla="*/ 0 w 1661150"/>
            <a:gd name="connsiteY15" fmla="*/ 1116806 h 1914525"/>
            <a:gd name="connsiteX16" fmla="*/ 0 w 1661150"/>
            <a:gd name="connsiteY16" fmla="*/ 0 h 1914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</a:cxnLst>
          <a:rect l="l" t="t" r="r" b="b"/>
          <a:pathLst>
            <a:path w="1661150" h="1914525">
              <a:moveTo>
                <a:pt x="0" y="0"/>
              </a:moveTo>
              <a:lnTo>
                <a:pt x="833438" y="0"/>
              </a:lnTo>
              <a:lnTo>
                <a:pt x="833438" y="0"/>
              </a:lnTo>
              <a:lnTo>
                <a:pt x="1190625" y="0"/>
              </a:lnTo>
              <a:lnTo>
                <a:pt x="1428750" y="0"/>
              </a:lnTo>
              <a:lnTo>
                <a:pt x="1438275" y="966683"/>
              </a:lnTo>
              <a:lnTo>
                <a:pt x="1661150" y="1133128"/>
              </a:lnTo>
              <a:lnTo>
                <a:pt x="1418617" y="1256553"/>
              </a:lnTo>
              <a:lnTo>
                <a:pt x="1428750" y="1914525"/>
              </a:lnTo>
              <a:lnTo>
                <a:pt x="1190625" y="1914525"/>
              </a:lnTo>
              <a:lnTo>
                <a:pt x="833438" y="1914525"/>
              </a:lnTo>
              <a:lnTo>
                <a:pt x="833438" y="1914525"/>
              </a:lnTo>
              <a:lnTo>
                <a:pt x="0" y="1914525"/>
              </a:lnTo>
              <a:lnTo>
                <a:pt x="0" y="1595438"/>
              </a:lnTo>
              <a:lnTo>
                <a:pt x="0" y="1116806"/>
              </a:lnTo>
              <a:lnTo>
                <a:pt x="0" y="1116806"/>
              </a:lnTo>
              <a:lnTo>
                <a:pt x="0" y="0"/>
              </a:lnTo>
              <a:close/>
            </a:path>
          </a:pathLst>
        </a:custGeom>
        <a:solidFill>
          <a:schemeClr val="bg1">
            <a:lumMod val="95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クリックすると、左右どちらかに</a:t>
          </a:r>
          <a:endParaRPr kumimoji="1" lang="en-US" altLang="ja-JP" sz="14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4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▼か∨が浮かぶ。それをクリック</a:t>
          </a:r>
          <a:endParaRPr kumimoji="1" lang="en-US" altLang="ja-JP" sz="1400">
            <a:latin typeface="ＤＦ特太ゴシック体" panose="020B0509000000000000" pitchFamily="49" charset="-128"/>
            <a:ea typeface="ＤＦ特太ゴシック体" panose="020B0509000000000000" pitchFamily="49" charset="-128"/>
          </a:endParaRPr>
        </a:p>
        <a:p>
          <a:pPr algn="l"/>
          <a:r>
            <a:rPr kumimoji="1" lang="ja-JP" altLang="en-US" sz="14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すると選択肢が　現れるので選択。</a:t>
          </a:r>
        </a:p>
      </xdr:txBody>
    </xdr:sp>
    <xdr:clientData/>
  </xdr:twoCellAnchor>
  <xdr:twoCellAnchor editAs="oneCell">
    <xdr:from>
      <xdr:col>10</xdr:col>
      <xdr:colOff>0</xdr:colOff>
      <xdr:row>1</xdr:row>
      <xdr:rowOff>0</xdr:rowOff>
    </xdr:from>
    <xdr:to>
      <xdr:col>17</xdr:col>
      <xdr:colOff>581025</xdr:colOff>
      <xdr:row>6</xdr:row>
      <xdr:rowOff>304800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10F892FA-9F23-502A-646E-2341E9BB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371475"/>
          <a:ext cx="4819650" cy="216217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93C11D8-2020-44A7-ADB9-2A8DA49139D2}" name="テーブル13" displayName="テーブル13" ref="D1:D12" totalsRowShown="0" headerRowDxfId="6">
  <autoFilter ref="D1:D12" xr:uid="{593C11D8-2020-44A7-ADB9-2A8DA49139D2}"/>
  <tableColumns count="1">
    <tableColumn id="1" xr3:uid="{2FDD491B-87A2-47F2-9D1B-1A0473479156}" name="葉菜タイプ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228F29CF-868C-4042-87CC-961AE3AB1917}" name="テーブル14" displayName="テーブル14" ref="E1:E9" totalsRowShown="0" headerRowDxfId="5">
  <autoFilter ref="E1:E9" xr:uid="{228F29CF-868C-4042-87CC-961AE3AB1917}"/>
  <tableColumns count="1">
    <tableColumn id="1" xr3:uid="{49ADF27A-15A4-47B9-A847-46AB8441BA43}" name="外葉タイプ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52FFC1E-DC20-4619-A5AE-E5CE899F5B78}" name="テーブル15" displayName="テーブル15" ref="F1:F7" totalsRowShown="0" headerRowDxfId="4">
  <autoFilter ref="F1:F7" xr:uid="{152FFC1E-DC20-4619-A5AE-E5CE899F5B78}"/>
  <tableColumns count="1">
    <tableColumn id="1" xr3:uid="{2BFB46A6-BE2D-46FC-95A0-71B7C2C61889}" name="根菜タイプ"/>
  </tableColumns>
  <tableStyleInfo name="TableStyleLight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511D878-AF83-4138-B015-73EF68829191}" name="テーブル16" displayName="テーブル16" ref="G1:G7" totalsRowShown="0" headerRowDxfId="3">
  <autoFilter ref="G1:G7" xr:uid="{C511D878-AF83-4138-B015-73EF68829191}"/>
  <tableColumns count="1">
    <tableColumn id="1" xr3:uid="{028A5899-1882-4643-835C-FA544491BC08}" name="イモ類タイプ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F80A11D-B5E3-45FC-8E6E-819AA2C8B02E}" name="テーブル17" displayName="テーブル17" ref="H1:H16" totalsRowShown="0" headerRowDxfId="2">
  <autoFilter ref="H1:H16" xr:uid="{5F80A11D-B5E3-45FC-8E6E-819AA2C8B02E}"/>
  <tableColumns count="1">
    <tableColumn id="1" xr3:uid="{5CDF55D5-E32D-49F6-BC2A-6FB1CE6EB89A}" name="果菜タイプ"/>
  </tableColumns>
  <tableStyleInfo name="TableStyleLight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252B253C-44B8-4A93-AB9C-1DA07BA06122}" name="テーブル18" displayName="テーブル18" ref="I1:I6" totalsRowShown="0" headerRowDxfId="1">
  <autoFilter ref="I1:I6" xr:uid="{252B253C-44B8-4A93-AB9C-1DA07BA06122}"/>
  <tableColumns count="1">
    <tableColumn id="1" xr3:uid="{39A25B47-08AE-4D1D-BE5F-EF11D7D0F548}" name="マメ類タイプ"/>
  </tableColumns>
  <tableStyleInfo name="TableStyleLight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1F9CBA6D-C51B-40A9-98EB-B5C30246180B}" name="テーブル19" displayName="テーブル19" ref="J1:J9" totalsRowShown="0" headerRowDxfId="0">
  <autoFilter ref="J1:J9" xr:uid="{1F9CBA6D-C51B-40A9-98EB-B5C30246180B}"/>
  <tableColumns count="1">
    <tableColumn id="1" xr3:uid="{574B8411-AB7B-4E2E-8B64-36323E6E3033}" name="その他の野菜・ハーブ類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26C50-8803-4526-9398-EF75A400A85B}">
  <dimension ref="B1:N78"/>
  <sheetViews>
    <sheetView tabSelected="1" workbookViewId="0">
      <selection activeCell="D4" sqref="D4"/>
    </sheetView>
  </sheetViews>
  <sheetFormatPr baseColWidth="10" defaultColWidth="8.83203125" defaultRowHeight="18"/>
  <cols>
    <col min="2" max="6" width="12.6640625" customWidth="1"/>
    <col min="7" max="8" width="4.6640625" customWidth="1"/>
    <col min="9" max="9" width="3.6640625" customWidth="1"/>
    <col min="10" max="10" width="12.6640625" customWidth="1"/>
    <col min="11" max="11" width="10.6640625" customWidth="1"/>
    <col min="12" max="12" width="0" hidden="1" customWidth="1"/>
  </cols>
  <sheetData>
    <row r="1" spans="2:14" ht="30">
      <c r="B1" s="26" t="s">
        <v>207</v>
      </c>
    </row>
    <row r="3" spans="2:14" ht="48.75" customHeight="1">
      <c r="B3" s="27"/>
      <c r="C3" s="28" t="s">
        <v>190</v>
      </c>
      <c r="D3" s="29" t="s">
        <v>191</v>
      </c>
      <c r="E3" s="30" t="s">
        <v>197</v>
      </c>
      <c r="F3" s="31" t="s">
        <v>196</v>
      </c>
      <c r="G3" s="49" t="str" cm="1">
        <f t="array" ref="G3">_xlfn.IFS(F4="圃場","広さ何㎡？",F4="ベランダ","使う培土の量は？",F4="","")</f>
        <v>広さ何㎡？</v>
      </c>
      <c r="H3" s="50"/>
      <c r="I3" s="51"/>
    </row>
    <row r="4" spans="2:14" ht="25">
      <c r="C4" s="44" t="s">
        <v>0</v>
      </c>
      <c r="D4" s="45" t="s">
        <v>2</v>
      </c>
      <c r="E4" s="46" t="s">
        <v>212</v>
      </c>
      <c r="F4" s="47" t="s">
        <v>211</v>
      </c>
      <c r="G4" s="48">
        <v>2</v>
      </c>
      <c r="H4" s="48">
        <v>5</v>
      </c>
      <c r="I4" s="32" t="str">
        <f>IF(F4="圃場","㎡","㍑")</f>
        <v>㎡</v>
      </c>
      <c r="L4" t="str">
        <f>G4&amp;H4</f>
        <v>25</v>
      </c>
    </row>
    <row r="5" spans="2:14" ht="27" customHeight="1">
      <c r="C5" s="33" t="str">
        <f ca="1">データ!S2</f>
        <v>追肥あり</v>
      </c>
    </row>
    <row r="6" spans="2:14" ht="33.75" customHeight="1" thickBot="1">
      <c r="B6" s="34" t="str">
        <f>D4&amp;E4</f>
        <v>葉ネギ追肥</v>
      </c>
      <c r="D6" s="35"/>
      <c r="F6" s="35"/>
      <c r="G6" s="35"/>
      <c r="H6" s="36"/>
      <c r="I6" s="36"/>
    </row>
    <row r="7" spans="2:14" ht="28.5" customHeight="1">
      <c r="B7" s="37" t="str">
        <f>データ!L5</f>
        <v>アミノ７４２</v>
      </c>
      <c r="C7" s="37" t="str">
        <f>データ!M5</f>
        <v>ソイルメイク　２３</v>
      </c>
      <c r="D7" s="37" t="str">
        <f>データ!N5</f>
        <v>ソイルメイク　１１</v>
      </c>
      <c r="E7" s="37" t="str">
        <f>データ!O5</f>
        <v>カルシウム</v>
      </c>
      <c r="F7" s="38" t="str">
        <f>データ!P5</f>
        <v>マグネシウム</v>
      </c>
      <c r="G7" s="55" t="s">
        <v>200</v>
      </c>
      <c r="H7" s="56"/>
      <c r="I7" s="57"/>
      <c r="J7" s="37" t="str">
        <f>データ!R5</f>
        <v>クワトロネオ</v>
      </c>
      <c r="L7" s="39"/>
      <c r="N7" s="40"/>
    </row>
    <row r="8" spans="2:14" ht="37.5" customHeight="1" thickBot="1">
      <c r="B8" s="41">
        <f ca="1">IF(データ!L6&lt;&gt;0,データ!L6,"-")</f>
        <v>750</v>
      </c>
      <c r="C8" s="41" t="str">
        <f ca="1">IF(データ!M6&lt;&gt;0,データ!M6,"-")</f>
        <v>-</v>
      </c>
      <c r="D8" s="41" t="str">
        <f ca="1">IF(データ!N6&lt;&gt;0,データ!N6,"-")</f>
        <v>-</v>
      </c>
      <c r="E8" s="41">
        <f ca="1">IF(データ!O6&lt;&gt;0,データ!O6,"-")</f>
        <v>500</v>
      </c>
      <c r="F8" s="42">
        <f ca="1">IF(データ!P6&lt;&gt;0,データ!P6,"-")</f>
        <v>750</v>
      </c>
      <c r="G8" s="52" t="str">
        <f ca="1">IF(データ!Q6&lt;&gt;0,データ!Q6,"-")</f>
        <v>-</v>
      </c>
      <c r="H8" s="53">
        <f ca="1">データ!O6</f>
        <v>500</v>
      </c>
      <c r="I8" s="54">
        <f ca="1">データ!P6</f>
        <v>750</v>
      </c>
      <c r="J8" s="41">
        <f ca="1">IF(データ!R6&lt;&gt;0,データ!R6,"-")</f>
        <v>500</v>
      </c>
      <c r="K8" s="43"/>
    </row>
    <row r="78" spans="6:6">
      <c r="F78" s="9"/>
    </row>
  </sheetData>
  <mergeCells count="3">
    <mergeCell ref="G3:I3"/>
    <mergeCell ref="G8:I8"/>
    <mergeCell ref="G7:I7"/>
  </mergeCells>
  <phoneticPr fontId="1"/>
  <dataValidations count="5">
    <dataValidation type="list" allowBlank="1" showInputMessage="1" showErrorMessage="1" sqref="C4" xr:uid="{B60ED470-6CA9-48DE-975E-786732C99ADF}">
      <formula1>野菜タイプ</formula1>
    </dataValidation>
    <dataValidation type="list" allowBlank="1" showInputMessage="1" showErrorMessage="1" sqref="D4" xr:uid="{7FC8512E-E114-4418-92C5-D25FC7C50B4C}">
      <formula1>INDIRECT(C4)</formula1>
    </dataValidation>
    <dataValidation type="list" allowBlank="1" showInputMessage="1" showErrorMessage="1" sqref="E4" xr:uid="{4BCA95A9-B12E-4F0A-AD79-D3B2649ED568}">
      <formula1>"元肥,追肥"</formula1>
    </dataValidation>
    <dataValidation type="list" allowBlank="1" showInputMessage="1" showErrorMessage="1" sqref="F4" xr:uid="{67F2624C-090F-4586-ACB4-61759F4CA9AE}">
      <formula1>"圃場,ベランダ"</formula1>
    </dataValidation>
    <dataValidation type="list" allowBlank="1" showInputMessage="1" showErrorMessage="1" sqref="G4:H4" xr:uid="{074F3927-A2E4-4C63-AD2C-99BCA33591DE}">
      <formula1>"0,1,2,3,4,5,6,7,8,9,10"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52979-CBD0-4227-8761-D3725AE752F0}">
  <dimension ref="C1:J16"/>
  <sheetViews>
    <sheetView topLeftCell="B1" zoomScale="80" zoomScaleNormal="80" workbookViewId="0">
      <selection activeCell="J11" sqref="J11"/>
    </sheetView>
  </sheetViews>
  <sheetFormatPr baseColWidth="10" defaultColWidth="8.83203125" defaultRowHeight="18"/>
  <cols>
    <col min="4" max="10" width="25.5" customWidth="1"/>
  </cols>
  <sheetData>
    <row r="1" spans="3:10">
      <c r="C1" s="6"/>
      <c r="D1" s="6" t="s">
        <v>0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7" t="s">
        <v>8</v>
      </c>
    </row>
    <row r="2" spans="3:10"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  <c r="J2" t="s">
        <v>145</v>
      </c>
    </row>
    <row r="3" spans="3:10">
      <c r="D3" t="s">
        <v>1</v>
      </c>
      <c r="E3" t="s">
        <v>146</v>
      </c>
      <c r="F3" t="s">
        <v>147</v>
      </c>
      <c r="G3" t="s">
        <v>112</v>
      </c>
      <c r="H3" t="s">
        <v>148</v>
      </c>
      <c r="I3" t="s">
        <v>149</v>
      </c>
      <c r="J3" t="s">
        <v>150</v>
      </c>
    </row>
    <row r="4" spans="3:10">
      <c r="D4" t="s">
        <v>151</v>
      </c>
      <c r="E4" t="s">
        <v>9</v>
      </c>
      <c r="F4" t="s">
        <v>152</v>
      </c>
      <c r="G4" t="s">
        <v>153</v>
      </c>
      <c r="H4" t="s">
        <v>154</v>
      </c>
      <c r="I4" t="s">
        <v>155</v>
      </c>
      <c r="J4" t="s">
        <v>156</v>
      </c>
    </row>
    <row r="5" spans="3:10">
      <c r="D5" t="s">
        <v>157</v>
      </c>
      <c r="E5" t="s">
        <v>158</v>
      </c>
      <c r="F5" t="s">
        <v>159</v>
      </c>
      <c r="G5" t="s">
        <v>160</v>
      </c>
      <c r="H5" t="s">
        <v>161</v>
      </c>
      <c r="I5" t="s">
        <v>162</v>
      </c>
      <c r="J5" t="s">
        <v>163</v>
      </c>
    </row>
    <row r="6" spans="3:10">
      <c r="D6" t="s">
        <v>164</v>
      </c>
      <c r="E6" t="s">
        <v>10</v>
      </c>
      <c r="F6" t="s">
        <v>165</v>
      </c>
      <c r="G6" t="s">
        <v>166</v>
      </c>
      <c r="H6" t="s">
        <v>167</v>
      </c>
      <c r="I6" t="s">
        <v>168</v>
      </c>
      <c r="J6" t="s">
        <v>169</v>
      </c>
    </row>
    <row r="7" spans="3:10">
      <c r="D7" t="s">
        <v>170</v>
      </c>
      <c r="E7" t="s">
        <v>171</v>
      </c>
      <c r="F7" t="s">
        <v>172</v>
      </c>
      <c r="G7" t="s">
        <v>173</v>
      </c>
      <c r="H7" t="s">
        <v>174</v>
      </c>
      <c r="J7" t="s">
        <v>175</v>
      </c>
    </row>
    <row r="8" spans="3:10">
      <c r="D8" t="s">
        <v>2</v>
      </c>
      <c r="E8" t="s">
        <v>176</v>
      </c>
      <c r="H8" t="s">
        <v>177</v>
      </c>
      <c r="J8" t="s">
        <v>178</v>
      </c>
    </row>
    <row r="9" spans="3:10">
      <c r="D9" t="s">
        <v>179</v>
      </c>
      <c r="E9" t="s">
        <v>180</v>
      </c>
      <c r="H9" t="s">
        <v>181</v>
      </c>
      <c r="J9" t="s">
        <v>182</v>
      </c>
    </row>
    <row r="10" spans="3:10">
      <c r="D10" t="s">
        <v>183</v>
      </c>
      <c r="H10" t="s">
        <v>184</v>
      </c>
    </row>
    <row r="11" spans="3:10">
      <c r="D11" t="s">
        <v>185</v>
      </c>
      <c r="H11" t="s">
        <v>117</v>
      </c>
    </row>
    <row r="12" spans="3:10">
      <c r="D12" t="s">
        <v>186</v>
      </c>
      <c r="H12" t="s">
        <v>118</v>
      </c>
    </row>
    <row r="13" spans="3:10">
      <c r="H13" t="s">
        <v>138</v>
      </c>
    </row>
    <row r="14" spans="3:10">
      <c r="H14" t="s">
        <v>187</v>
      </c>
    </row>
    <row r="15" spans="3:10">
      <c r="H15" t="s">
        <v>188</v>
      </c>
    </row>
    <row r="16" spans="3:10">
      <c r="H16" t="s">
        <v>189</v>
      </c>
    </row>
  </sheetData>
  <phoneticPr fontId="1"/>
  <dataValidations count="1">
    <dataValidation type="list" allowBlank="1" showInputMessage="1" showErrorMessage="1" sqref="D1:J1" xr:uid="{A90901CB-91F7-43A4-ADA5-ED40E7355A98}">
      <formula1>タイプ</formula1>
    </dataValidation>
  </dataValidations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5682-0990-457F-BACA-BA563775D0D1}">
  <dimension ref="A1:Z125"/>
  <sheetViews>
    <sheetView zoomScale="70" zoomScaleNormal="70" workbookViewId="0">
      <selection activeCell="A111" sqref="A111"/>
    </sheetView>
  </sheetViews>
  <sheetFormatPr baseColWidth="10" defaultColWidth="8.83203125" defaultRowHeight="18"/>
  <cols>
    <col min="1" max="1" width="32.33203125" customWidth="1"/>
    <col min="12" max="18" width="12.6640625" customWidth="1"/>
  </cols>
  <sheetData>
    <row r="1" spans="1:26" ht="75">
      <c r="A1" s="3" t="s">
        <v>3</v>
      </c>
      <c r="D1" s="4" t="s">
        <v>28</v>
      </c>
      <c r="E1" s="4" t="s">
        <v>100</v>
      </c>
      <c r="F1" s="4" t="s">
        <v>101</v>
      </c>
      <c r="G1" s="4" t="s">
        <v>30</v>
      </c>
      <c r="H1" s="4" t="s">
        <v>31</v>
      </c>
      <c r="I1" s="4" t="s">
        <v>119</v>
      </c>
      <c r="J1" s="4" t="s">
        <v>29</v>
      </c>
    </row>
    <row r="2" spans="1:26" ht="23">
      <c r="A2" t="s">
        <v>11</v>
      </c>
      <c r="C2" t="s">
        <v>193</v>
      </c>
      <c r="D2">
        <v>86</v>
      </c>
      <c r="E2">
        <v>600</v>
      </c>
      <c r="F2">
        <v>600</v>
      </c>
      <c r="G2">
        <v>100</v>
      </c>
      <c r="H2">
        <v>60</v>
      </c>
      <c r="J2">
        <v>30</v>
      </c>
      <c r="L2" s="2" cm="1">
        <f t="array" ref="L2">SUMPRODUCT((A1:A125=L3)*(ROW(A1:A125)))</f>
        <v>15</v>
      </c>
      <c r="M2" s="1"/>
      <c r="N2" s="1"/>
      <c r="O2" s="1"/>
      <c r="P2" s="1"/>
      <c r="Q2" s="1"/>
      <c r="R2" s="1"/>
      <c r="S2" t="str" cm="1">
        <f t="array" aca="1" ref="S2" ca="1">INDIRECT("c"&amp;L2)</f>
        <v>追肥あり</v>
      </c>
      <c r="T2" cm="1">
        <f t="array" aca="1" ref="T2" ca="1">INDIRECT("D"&amp;L2)</f>
        <v>30</v>
      </c>
      <c r="U2" cm="1">
        <f t="array" aca="1" ref="U2" ca="1">INDIRECT("E"&amp;L2)</f>
        <v>0</v>
      </c>
      <c r="V2" cm="1">
        <f t="array" aca="1" ref="V2" ca="1">INDIRECT("F"&amp;L2)</f>
        <v>0</v>
      </c>
      <c r="W2" cm="1">
        <f t="array" aca="1" ref="W2" ca="1">INDIRECT("G"&amp;L2)</f>
        <v>20</v>
      </c>
      <c r="X2" cm="1">
        <f t="array" aca="1" ref="X2" ca="1">INDIRECT("H"&amp;L2)</f>
        <v>30</v>
      </c>
      <c r="Y2" cm="1">
        <f t="array" aca="1" ref="Y2" ca="1">INDIRECT("I"&amp;L2)</f>
        <v>0</v>
      </c>
      <c r="Z2" cm="1">
        <f t="array" aca="1" ref="Z2" ca="1">INDIRECT("J"&amp;L2)</f>
        <v>20</v>
      </c>
    </row>
    <row r="3" spans="1:26">
      <c r="A3" t="s">
        <v>20</v>
      </c>
      <c r="C3" t="s">
        <v>193</v>
      </c>
      <c r="L3" t="str">
        <f>メイン!B6</f>
        <v>葉ネギ追肥</v>
      </c>
    </row>
    <row r="4" spans="1:26" ht="19" thickBot="1">
      <c r="A4" t="s">
        <v>12</v>
      </c>
      <c r="C4" t="s">
        <v>193</v>
      </c>
      <c r="D4">
        <v>86</v>
      </c>
      <c r="E4">
        <v>600</v>
      </c>
      <c r="F4">
        <v>600</v>
      </c>
      <c r="G4">
        <v>100</v>
      </c>
      <c r="H4">
        <v>60</v>
      </c>
      <c r="J4">
        <v>30</v>
      </c>
    </row>
    <row r="5" spans="1:26" ht="36">
      <c r="A5" t="s">
        <v>21</v>
      </c>
      <c r="C5" t="s">
        <v>193</v>
      </c>
      <c r="L5" s="11" t="s">
        <v>28</v>
      </c>
      <c r="M5" s="11" t="s">
        <v>198</v>
      </c>
      <c r="N5" s="11" t="s">
        <v>199</v>
      </c>
      <c r="O5" s="11" t="s">
        <v>30</v>
      </c>
      <c r="P5" s="15" t="s">
        <v>194</v>
      </c>
      <c r="Q5" s="10" t="s">
        <v>195</v>
      </c>
      <c r="R5" s="10" t="s">
        <v>29</v>
      </c>
    </row>
    <row r="6" spans="1:26" ht="28" thickBot="1">
      <c r="A6" t="s">
        <v>13</v>
      </c>
      <c r="C6" t="s">
        <v>193</v>
      </c>
      <c r="D6">
        <v>86</v>
      </c>
      <c r="E6">
        <v>600</v>
      </c>
      <c r="F6">
        <v>600</v>
      </c>
      <c r="G6">
        <v>100</v>
      </c>
      <c r="H6">
        <v>60</v>
      </c>
      <c r="J6">
        <v>30</v>
      </c>
      <c r="L6" s="12">
        <f ca="1">ROUND(IF(メイン!$I$4="㎡",T2*メイン!$L$4,(T2/90)*メイン!$L$4),0)</f>
        <v>750</v>
      </c>
      <c r="M6" s="12">
        <f ca="1">ROUND(IF(メイン!$I$4="㎡",U2*メイン!$L$4,(U2/90)*メイン!$L$4),0)</f>
        <v>0</v>
      </c>
      <c r="N6" s="12">
        <f ca="1">ROUND(IF(メイン!$I$4="㎡",V2*メイン!$L$4,(V2/90)*メイン!$L$4),0)</f>
        <v>0</v>
      </c>
      <c r="O6" s="12">
        <f ca="1">ROUND(IF(メイン!$I$4="㎡",W2*メイン!$L$4,(W2/90)*メイン!$L$4),0)</f>
        <v>500</v>
      </c>
      <c r="P6" s="16">
        <f ca="1">ROUND(IF(メイン!$I$4="㎡",X2*メイン!$L$4,(X2/90)*メイン!$L$4),0)</f>
        <v>750</v>
      </c>
      <c r="Q6" s="13">
        <f ca="1">ROUND(IF(メイン!$I$4="㎡",Y2*メイン!$L$4,(Y2/90)*メイン!$L$4),0)</f>
        <v>0</v>
      </c>
      <c r="R6" s="14">
        <f ca="1">ROUND(IF(メイン!$I$4="㎡",Z2*メイン!$L$4,(Z2/90)*メイン!$L$4),0)</f>
        <v>500</v>
      </c>
    </row>
    <row r="7" spans="1:26">
      <c r="A7" t="s">
        <v>213</v>
      </c>
      <c r="C7" t="s">
        <v>193</v>
      </c>
      <c r="Q7" s="8"/>
    </row>
    <row r="8" spans="1:26">
      <c r="A8" t="s">
        <v>14</v>
      </c>
      <c r="C8" t="s">
        <v>193</v>
      </c>
      <c r="D8">
        <v>86</v>
      </c>
      <c r="E8">
        <v>600</v>
      </c>
      <c r="F8">
        <v>600</v>
      </c>
      <c r="G8">
        <v>100</v>
      </c>
      <c r="H8">
        <v>60</v>
      </c>
      <c r="J8">
        <v>30</v>
      </c>
    </row>
    <row r="9" spans="1:26">
      <c r="A9" t="s">
        <v>22</v>
      </c>
      <c r="C9" t="s">
        <v>193</v>
      </c>
    </row>
    <row r="10" spans="1:26">
      <c r="A10" t="s">
        <v>15</v>
      </c>
      <c r="C10" t="s">
        <v>192</v>
      </c>
      <c r="D10">
        <v>86</v>
      </c>
      <c r="E10">
        <v>600</v>
      </c>
      <c r="F10">
        <v>600</v>
      </c>
      <c r="G10">
        <v>100</v>
      </c>
      <c r="H10">
        <v>60</v>
      </c>
      <c r="J10">
        <v>30</v>
      </c>
    </row>
    <row r="11" spans="1:26" ht="19" thickBot="1">
      <c r="A11" t="s">
        <v>23</v>
      </c>
      <c r="C11" t="s">
        <v>192</v>
      </c>
      <c r="D11">
        <v>39</v>
      </c>
      <c r="G11">
        <v>20</v>
      </c>
      <c r="H11">
        <v>30</v>
      </c>
      <c r="J11">
        <v>20</v>
      </c>
    </row>
    <row r="12" spans="1:26">
      <c r="A12" t="s">
        <v>16</v>
      </c>
      <c r="C12" t="s">
        <v>192</v>
      </c>
      <c r="D12">
        <v>143</v>
      </c>
      <c r="E12">
        <v>1000</v>
      </c>
      <c r="F12">
        <v>1000</v>
      </c>
      <c r="G12">
        <v>200</v>
      </c>
      <c r="H12">
        <v>90</v>
      </c>
      <c r="I12">
        <v>126</v>
      </c>
      <c r="J12">
        <v>30</v>
      </c>
      <c r="L12" s="18" t="s">
        <v>203</v>
      </c>
      <c r="M12" s="19"/>
      <c r="N12" s="19"/>
      <c r="O12" s="19"/>
      <c r="P12" s="20"/>
    </row>
    <row r="13" spans="1:26">
      <c r="A13" t="s">
        <v>24</v>
      </c>
      <c r="C13" t="s">
        <v>192</v>
      </c>
      <c r="D13">
        <v>50</v>
      </c>
      <c r="G13">
        <v>20</v>
      </c>
      <c r="H13">
        <v>30</v>
      </c>
      <c r="J13">
        <v>20</v>
      </c>
      <c r="L13" s="21" t="s">
        <v>204</v>
      </c>
      <c r="M13" s="17"/>
      <c r="N13" s="17"/>
      <c r="O13" s="17"/>
      <c r="P13" s="22"/>
    </row>
    <row r="14" spans="1:26">
      <c r="A14" t="s">
        <v>17</v>
      </c>
      <c r="C14" t="s">
        <v>192</v>
      </c>
      <c r="D14">
        <v>57</v>
      </c>
      <c r="E14">
        <v>400</v>
      </c>
      <c r="F14">
        <v>400</v>
      </c>
      <c r="G14">
        <v>100</v>
      </c>
      <c r="H14">
        <v>60</v>
      </c>
      <c r="I14">
        <v>84</v>
      </c>
      <c r="J14">
        <v>30</v>
      </c>
      <c r="L14" s="21" t="s">
        <v>210</v>
      </c>
      <c r="M14" s="17"/>
      <c r="N14" s="17"/>
      <c r="O14" s="17"/>
      <c r="P14" s="22"/>
    </row>
    <row r="15" spans="1:26">
      <c r="A15" t="s">
        <v>25</v>
      </c>
      <c r="C15" t="s">
        <v>192</v>
      </c>
      <c r="D15">
        <v>30</v>
      </c>
      <c r="G15">
        <v>20</v>
      </c>
      <c r="H15">
        <v>30</v>
      </c>
      <c r="J15">
        <v>20</v>
      </c>
      <c r="L15" s="21" t="s">
        <v>201</v>
      </c>
      <c r="M15" s="17"/>
      <c r="N15" s="17"/>
      <c r="O15" s="17"/>
      <c r="P15" s="22"/>
    </row>
    <row r="16" spans="1:26">
      <c r="A16" t="s">
        <v>18</v>
      </c>
      <c r="C16" t="s">
        <v>192</v>
      </c>
      <c r="D16">
        <v>86</v>
      </c>
      <c r="E16">
        <v>600</v>
      </c>
      <c r="F16">
        <v>600</v>
      </c>
      <c r="G16">
        <v>100</v>
      </c>
      <c r="H16">
        <v>60</v>
      </c>
      <c r="J16">
        <v>30</v>
      </c>
      <c r="L16" s="21" t="s">
        <v>202</v>
      </c>
      <c r="M16" s="17"/>
      <c r="N16" s="17"/>
      <c r="O16" s="17"/>
      <c r="P16" s="22"/>
    </row>
    <row r="17" spans="1:16">
      <c r="A17" t="s">
        <v>26</v>
      </c>
      <c r="C17" t="s">
        <v>192</v>
      </c>
      <c r="D17">
        <v>30</v>
      </c>
      <c r="G17">
        <v>20</v>
      </c>
      <c r="H17">
        <v>30</v>
      </c>
      <c r="J17">
        <v>20</v>
      </c>
      <c r="L17" s="21" t="s">
        <v>205</v>
      </c>
      <c r="M17" s="17"/>
      <c r="N17" s="17"/>
      <c r="O17" s="17"/>
      <c r="P17" s="22"/>
    </row>
    <row r="18" spans="1:16">
      <c r="A18" t="s">
        <v>19</v>
      </c>
      <c r="C18" t="s">
        <v>192</v>
      </c>
      <c r="D18">
        <v>91</v>
      </c>
      <c r="E18">
        <v>600</v>
      </c>
      <c r="F18">
        <v>600</v>
      </c>
      <c r="G18">
        <v>100</v>
      </c>
      <c r="H18">
        <v>60</v>
      </c>
      <c r="I18">
        <v>84</v>
      </c>
      <c r="J18">
        <v>30</v>
      </c>
      <c r="L18" s="21" t="s">
        <v>206</v>
      </c>
      <c r="M18" s="17"/>
      <c r="N18" s="17"/>
      <c r="O18" s="17"/>
      <c r="P18" s="22"/>
    </row>
    <row r="19" spans="1:16">
      <c r="A19" t="s">
        <v>27</v>
      </c>
      <c r="C19" t="s">
        <v>192</v>
      </c>
      <c r="D19">
        <v>30</v>
      </c>
      <c r="G19">
        <v>20</v>
      </c>
      <c r="H19">
        <v>30</v>
      </c>
      <c r="J19">
        <v>20</v>
      </c>
      <c r="L19" s="21" t="s">
        <v>208</v>
      </c>
      <c r="M19" s="17"/>
      <c r="N19" s="17"/>
      <c r="O19" s="17"/>
      <c r="P19" s="22"/>
    </row>
    <row r="20" spans="1:16" ht="19" thickBot="1">
      <c r="A20" t="s">
        <v>32</v>
      </c>
      <c r="C20" t="s">
        <v>192</v>
      </c>
      <c r="D20">
        <v>57</v>
      </c>
      <c r="E20">
        <v>400</v>
      </c>
      <c r="F20">
        <v>400</v>
      </c>
      <c r="G20">
        <v>100</v>
      </c>
      <c r="H20">
        <v>60</v>
      </c>
      <c r="J20">
        <v>30</v>
      </c>
      <c r="L20" s="23" t="s">
        <v>209</v>
      </c>
      <c r="M20" s="24"/>
      <c r="N20" s="24"/>
      <c r="O20" s="24"/>
      <c r="P20" s="25"/>
    </row>
    <row r="21" spans="1:16">
      <c r="A21" t="s">
        <v>33</v>
      </c>
      <c r="C21" t="s">
        <v>192</v>
      </c>
      <c r="D21">
        <v>30</v>
      </c>
      <c r="G21">
        <v>20</v>
      </c>
      <c r="H21">
        <v>30</v>
      </c>
      <c r="J21">
        <v>20</v>
      </c>
    </row>
    <row r="22" spans="1:16">
      <c r="A22" t="s">
        <v>136</v>
      </c>
      <c r="C22" t="s">
        <v>192</v>
      </c>
      <c r="D22">
        <v>91</v>
      </c>
      <c r="E22">
        <v>600</v>
      </c>
      <c r="F22">
        <v>600</v>
      </c>
      <c r="G22">
        <v>100</v>
      </c>
      <c r="H22">
        <v>60</v>
      </c>
      <c r="J22">
        <v>30</v>
      </c>
    </row>
    <row r="23" spans="1:16">
      <c r="A23" t="s">
        <v>137</v>
      </c>
      <c r="C23" t="s">
        <v>192</v>
      </c>
      <c r="D23">
        <v>30</v>
      </c>
      <c r="G23">
        <v>20</v>
      </c>
      <c r="H23">
        <v>30</v>
      </c>
      <c r="J23">
        <v>20</v>
      </c>
    </row>
    <row r="24" spans="1:16">
      <c r="A24" s="3" t="s">
        <v>3</v>
      </c>
    </row>
    <row r="25" spans="1:16">
      <c r="A25" t="s">
        <v>34</v>
      </c>
      <c r="C25" t="s">
        <v>193</v>
      </c>
      <c r="D25">
        <v>171</v>
      </c>
      <c r="E25">
        <v>1000</v>
      </c>
      <c r="F25">
        <v>1200</v>
      </c>
      <c r="G25">
        <v>200</v>
      </c>
      <c r="H25">
        <v>90</v>
      </c>
      <c r="I25">
        <v>126</v>
      </c>
      <c r="J25">
        <v>30</v>
      </c>
    </row>
    <row r="26" spans="1:16">
      <c r="A26" t="s">
        <v>35</v>
      </c>
      <c r="C26" t="s">
        <v>193</v>
      </c>
    </row>
    <row r="27" spans="1:16">
      <c r="A27" t="s">
        <v>36</v>
      </c>
      <c r="C27" t="s">
        <v>193</v>
      </c>
      <c r="D27">
        <v>171</v>
      </c>
      <c r="E27">
        <v>1000</v>
      </c>
      <c r="F27">
        <v>1200</v>
      </c>
      <c r="G27">
        <v>200</v>
      </c>
      <c r="H27">
        <v>90</v>
      </c>
      <c r="I27">
        <v>126</v>
      </c>
      <c r="J27">
        <v>30</v>
      </c>
    </row>
    <row r="28" spans="1:16">
      <c r="A28" t="s">
        <v>37</v>
      </c>
      <c r="C28" t="s">
        <v>193</v>
      </c>
    </row>
    <row r="29" spans="1:16">
      <c r="A29" t="s">
        <v>38</v>
      </c>
      <c r="C29" t="s">
        <v>193</v>
      </c>
      <c r="D29">
        <v>100</v>
      </c>
      <c r="E29">
        <v>500</v>
      </c>
      <c r="F29">
        <v>467</v>
      </c>
      <c r="G29">
        <v>100</v>
      </c>
      <c r="H29">
        <v>60</v>
      </c>
      <c r="I29">
        <v>84</v>
      </c>
      <c r="J29">
        <v>30</v>
      </c>
    </row>
    <row r="30" spans="1:16">
      <c r="A30" t="s">
        <v>39</v>
      </c>
      <c r="C30" t="s">
        <v>193</v>
      </c>
    </row>
    <row r="31" spans="1:16">
      <c r="A31" t="s">
        <v>40</v>
      </c>
      <c r="C31" t="s">
        <v>192</v>
      </c>
      <c r="D31">
        <v>171</v>
      </c>
      <c r="E31">
        <v>1000</v>
      </c>
      <c r="F31">
        <v>1200</v>
      </c>
      <c r="G31">
        <v>200</v>
      </c>
      <c r="H31">
        <v>90</v>
      </c>
      <c r="I31">
        <v>126</v>
      </c>
      <c r="J31">
        <v>30</v>
      </c>
    </row>
    <row r="32" spans="1:16">
      <c r="A32" t="s">
        <v>41</v>
      </c>
      <c r="C32" t="s">
        <v>192</v>
      </c>
      <c r="D32">
        <v>30</v>
      </c>
      <c r="G32">
        <v>20</v>
      </c>
      <c r="H32">
        <v>30</v>
      </c>
      <c r="J32">
        <v>20</v>
      </c>
    </row>
    <row r="33" spans="1:10">
      <c r="A33" t="s">
        <v>42</v>
      </c>
      <c r="C33" t="s">
        <v>192</v>
      </c>
      <c r="D33">
        <v>143</v>
      </c>
      <c r="E33">
        <v>1000</v>
      </c>
      <c r="F33">
        <v>1000</v>
      </c>
      <c r="G33">
        <v>200</v>
      </c>
      <c r="H33">
        <v>90</v>
      </c>
      <c r="I33">
        <v>126</v>
      </c>
      <c r="J33">
        <v>30</v>
      </c>
    </row>
    <row r="34" spans="1:10">
      <c r="A34" t="s">
        <v>43</v>
      </c>
      <c r="C34" t="s">
        <v>192</v>
      </c>
      <c r="D34">
        <v>30</v>
      </c>
      <c r="G34">
        <v>20</v>
      </c>
      <c r="H34">
        <v>30</v>
      </c>
      <c r="J34">
        <v>20</v>
      </c>
    </row>
    <row r="35" spans="1:10">
      <c r="A35" t="s">
        <v>44</v>
      </c>
      <c r="C35" t="s">
        <v>192</v>
      </c>
      <c r="D35">
        <v>164</v>
      </c>
      <c r="E35">
        <v>800</v>
      </c>
      <c r="F35">
        <v>767</v>
      </c>
      <c r="G35">
        <v>200</v>
      </c>
      <c r="H35">
        <v>90</v>
      </c>
      <c r="I35">
        <v>126</v>
      </c>
      <c r="J35">
        <v>30</v>
      </c>
    </row>
    <row r="36" spans="1:10">
      <c r="A36" t="s">
        <v>45</v>
      </c>
      <c r="C36" t="s">
        <v>192</v>
      </c>
      <c r="D36">
        <v>40</v>
      </c>
      <c r="G36">
        <v>20</v>
      </c>
      <c r="H36">
        <v>30</v>
      </c>
      <c r="J36">
        <v>20</v>
      </c>
    </row>
    <row r="37" spans="1:10">
      <c r="A37" t="s">
        <v>46</v>
      </c>
      <c r="C37" t="s">
        <v>192</v>
      </c>
      <c r="D37">
        <v>114</v>
      </c>
      <c r="E37">
        <v>800</v>
      </c>
      <c r="F37">
        <v>800</v>
      </c>
      <c r="G37">
        <v>200</v>
      </c>
      <c r="H37">
        <v>90</v>
      </c>
      <c r="I37">
        <v>126</v>
      </c>
      <c r="J37">
        <v>30</v>
      </c>
    </row>
    <row r="38" spans="1:10">
      <c r="A38" t="s">
        <v>47</v>
      </c>
      <c r="C38" t="s">
        <v>192</v>
      </c>
      <c r="D38">
        <v>30</v>
      </c>
      <c r="G38">
        <v>20</v>
      </c>
      <c r="H38">
        <v>30</v>
      </c>
      <c r="J38">
        <v>20</v>
      </c>
    </row>
    <row r="39" spans="1:10">
      <c r="A39" t="s">
        <v>48</v>
      </c>
      <c r="C39" t="s">
        <v>192</v>
      </c>
      <c r="D39">
        <v>171</v>
      </c>
      <c r="E39">
        <v>1000</v>
      </c>
      <c r="F39">
        <v>1200</v>
      </c>
      <c r="G39">
        <v>200</v>
      </c>
      <c r="H39">
        <v>90</v>
      </c>
      <c r="I39">
        <v>126</v>
      </c>
      <c r="J39">
        <v>30</v>
      </c>
    </row>
    <row r="40" spans="1:10">
      <c r="A40" t="s">
        <v>49</v>
      </c>
      <c r="C40" t="s">
        <v>192</v>
      </c>
      <c r="D40">
        <v>30</v>
      </c>
      <c r="G40">
        <v>20</v>
      </c>
      <c r="H40">
        <v>30</v>
      </c>
      <c r="J40">
        <v>20</v>
      </c>
    </row>
    <row r="41" spans="1:10">
      <c r="A41" s="3" t="s">
        <v>4</v>
      </c>
    </row>
    <row r="42" spans="1:10">
      <c r="A42" t="s">
        <v>50</v>
      </c>
      <c r="C42" t="s">
        <v>193</v>
      </c>
      <c r="D42">
        <v>100</v>
      </c>
      <c r="E42">
        <v>1000</v>
      </c>
      <c r="F42">
        <v>467</v>
      </c>
      <c r="G42">
        <v>100</v>
      </c>
      <c r="H42">
        <v>60</v>
      </c>
      <c r="J42">
        <v>30</v>
      </c>
    </row>
    <row r="43" spans="1:10">
      <c r="A43" t="s">
        <v>51</v>
      </c>
      <c r="C43" t="s">
        <v>193</v>
      </c>
    </row>
    <row r="44" spans="1:10">
      <c r="A44" t="s">
        <v>52</v>
      </c>
      <c r="C44" t="s">
        <v>193</v>
      </c>
      <c r="D44">
        <v>86</v>
      </c>
      <c r="E44">
        <v>500</v>
      </c>
      <c r="F44">
        <v>400</v>
      </c>
      <c r="G44">
        <v>100</v>
      </c>
      <c r="H44">
        <v>60</v>
      </c>
      <c r="J44">
        <v>30</v>
      </c>
    </row>
    <row r="45" spans="1:10">
      <c r="A45" t="s">
        <v>53</v>
      </c>
      <c r="C45" t="s">
        <v>193</v>
      </c>
    </row>
    <row r="46" spans="1:10">
      <c r="A46" t="s">
        <v>54</v>
      </c>
      <c r="C46" t="s">
        <v>193</v>
      </c>
      <c r="D46">
        <v>71</v>
      </c>
      <c r="E46">
        <v>400</v>
      </c>
      <c r="F46">
        <v>333</v>
      </c>
      <c r="G46">
        <v>100</v>
      </c>
      <c r="H46">
        <v>60</v>
      </c>
      <c r="J46">
        <v>30</v>
      </c>
    </row>
    <row r="47" spans="1:10">
      <c r="A47" t="s">
        <v>55</v>
      </c>
      <c r="C47" t="s">
        <v>193</v>
      </c>
    </row>
    <row r="48" spans="1:10">
      <c r="A48" t="s">
        <v>56</v>
      </c>
      <c r="C48" t="s">
        <v>193</v>
      </c>
      <c r="D48">
        <v>100</v>
      </c>
      <c r="E48">
        <v>1000</v>
      </c>
      <c r="F48">
        <v>467</v>
      </c>
      <c r="G48">
        <v>100</v>
      </c>
      <c r="H48">
        <v>60</v>
      </c>
      <c r="J48">
        <v>30</v>
      </c>
    </row>
    <row r="49" spans="1:10">
      <c r="A49" t="s">
        <v>57</v>
      </c>
      <c r="C49" t="s">
        <v>193</v>
      </c>
    </row>
    <row r="50" spans="1:10">
      <c r="A50" t="s">
        <v>58</v>
      </c>
      <c r="C50" t="s">
        <v>193</v>
      </c>
      <c r="D50">
        <v>100</v>
      </c>
      <c r="E50">
        <v>1000</v>
      </c>
      <c r="F50">
        <v>467</v>
      </c>
      <c r="G50">
        <v>100</v>
      </c>
      <c r="H50">
        <v>60</v>
      </c>
      <c r="J50">
        <v>30</v>
      </c>
    </row>
    <row r="51" spans="1:10">
      <c r="A51" t="s">
        <v>59</v>
      </c>
      <c r="C51" t="s">
        <v>193</v>
      </c>
    </row>
    <row r="52" spans="1:10">
      <c r="A52" t="s">
        <v>60</v>
      </c>
      <c r="C52" t="s">
        <v>192</v>
      </c>
      <c r="D52">
        <v>126</v>
      </c>
      <c r="E52">
        <v>1000</v>
      </c>
      <c r="F52">
        <v>880</v>
      </c>
      <c r="G52">
        <v>200</v>
      </c>
      <c r="H52">
        <v>90</v>
      </c>
      <c r="I52">
        <v>126</v>
      </c>
      <c r="J52">
        <v>30</v>
      </c>
    </row>
    <row r="53" spans="1:10">
      <c r="A53" t="s">
        <v>61</v>
      </c>
      <c r="C53" t="s">
        <v>192</v>
      </c>
      <c r="D53">
        <v>30</v>
      </c>
      <c r="G53">
        <v>20</v>
      </c>
      <c r="H53">
        <v>30</v>
      </c>
      <c r="J53">
        <v>20</v>
      </c>
    </row>
    <row r="54" spans="1:10">
      <c r="A54" s="3" t="s">
        <v>5</v>
      </c>
    </row>
    <row r="55" spans="1:10">
      <c r="A55" t="s">
        <v>62</v>
      </c>
      <c r="C55" t="s">
        <v>193</v>
      </c>
      <c r="D55">
        <v>214</v>
      </c>
      <c r="E55">
        <v>600</v>
      </c>
      <c r="G55">
        <v>200</v>
      </c>
      <c r="H55">
        <v>90</v>
      </c>
      <c r="J55">
        <v>30</v>
      </c>
    </row>
    <row r="56" spans="1:10">
      <c r="A56" t="s">
        <v>63</v>
      </c>
      <c r="C56" t="s">
        <v>193</v>
      </c>
      <c r="J56">
        <v>0</v>
      </c>
    </row>
    <row r="57" spans="1:10">
      <c r="A57" t="s">
        <v>110</v>
      </c>
      <c r="C57" t="s">
        <v>192</v>
      </c>
      <c r="D57">
        <v>107</v>
      </c>
      <c r="E57">
        <v>600</v>
      </c>
      <c r="F57">
        <v>500</v>
      </c>
      <c r="G57">
        <v>200</v>
      </c>
      <c r="H57">
        <v>90</v>
      </c>
      <c r="J57">
        <v>30</v>
      </c>
    </row>
    <row r="58" spans="1:10">
      <c r="A58" t="s">
        <v>111</v>
      </c>
      <c r="C58" t="s">
        <v>192</v>
      </c>
      <c r="D58">
        <v>30</v>
      </c>
      <c r="G58">
        <v>20</v>
      </c>
      <c r="H58">
        <v>30</v>
      </c>
      <c r="J58">
        <v>20</v>
      </c>
    </row>
    <row r="59" spans="1:10">
      <c r="A59" t="s">
        <v>64</v>
      </c>
      <c r="C59" t="s">
        <v>193</v>
      </c>
      <c r="D59">
        <v>51</v>
      </c>
      <c r="E59">
        <v>500</v>
      </c>
      <c r="F59">
        <v>160</v>
      </c>
      <c r="G59">
        <v>100</v>
      </c>
      <c r="H59">
        <v>60</v>
      </c>
      <c r="J59">
        <v>30</v>
      </c>
    </row>
    <row r="60" spans="1:10">
      <c r="A60" t="s">
        <v>65</v>
      </c>
      <c r="C60" t="s">
        <v>193</v>
      </c>
    </row>
    <row r="61" spans="1:10">
      <c r="A61" t="s">
        <v>66</v>
      </c>
      <c r="C61" t="s">
        <v>192</v>
      </c>
      <c r="D61">
        <v>143</v>
      </c>
      <c r="E61">
        <v>1000</v>
      </c>
      <c r="F61">
        <v>1000</v>
      </c>
      <c r="G61">
        <v>200</v>
      </c>
      <c r="H61">
        <v>90</v>
      </c>
      <c r="I61">
        <v>126</v>
      </c>
      <c r="J61">
        <v>30</v>
      </c>
    </row>
    <row r="62" spans="1:10">
      <c r="A62" t="s">
        <v>67</v>
      </c>
      <c r="C62" t="s">
        <v>192</v>
      </c>
      <c r="D62">
        <v>40</v>
      </c>
      <c r="G62">
        <v>20</v>
      </c>
      <c r="H62">
        <v>30</v>
      </c>
      <c r="J62">
        <v>20</v>
      </c>
    </row>
    <row r="63" spans="1:10">
      <c r="A63" t="s">
        <v>68</v>
      </c>
      <c r="C63" t="s">
        <v>192</v>
      </c>
      <c r="D63">
        <v>143</v>
      </c>
      <c r="E63">
        <v>1000</v>
      </c>
      <c r="F63">
        <v>1000</v>
      </c>
      <c r="G63">
        <v>200</v>
      </c>
      <c r="H63">
        <v>90</v>
      </c>
      <c r="I63">
        <v>126</v>
      </c>
      <c r="J63">
        <v>30</v>
      </c>
    </row>
    <row r="64" spans="1:10">
      <c r="A64" t="s">
        <v>69</v>
      </c>
      <c r="C64" t="s">
        <v>192</v>
      </c>
      <c r="D64">
        <v>40</v>
      </c>
      <c r="G64">
        <v>20</v>
      </c>
      <c r="H64">
        <v>30</v>
      </c>
      <c r="J64">
        <v>20</v>
      </c>
    </row>
    <row r="65" spans="1:10">
      <c r="A65" t="s">
        <v>70</v>
      </c>
      <c r="C65" t="s">
        <v>192</v>
      </c>
      <c r="D65">
        <v>114</v>
      </c>
      <c r="E65">
        <v>800</v>
      </c>
      <c r="F65">
        <v>800</v>
      </c>
      <c r="G65">
        <v>200</v>
      </c>
      <c r="H65">
        <v>90</v>
      </c>
      <c r="J65">
        <v>30</v>
      </c>
    </row>
    <row r="66" spans="1:10">
      <c r="A66" t="s">
        <v>71</v>
      </c>
      <c r="C66" t="s">
        <v>192</v>
      </c>
      <c r="D66">
        <v>40</v>
      </c>
      <c r="G66">
        <v>20</v>
      </c>
      <c r="H66">
        <v>30</v>
      </c>
      <c r="J66">
        <v>20</v>
      </c>
    </row>
    <row r="67" spans="1:10">
      <c r="A67" s="3" t="s">
        <v>6</v>
      </c>
    </row>
    <row r="68" spans="1:10">
      <c r="A68" t="s">
        <v>72</v>
      </c>
      <c r="C68" t="s">
        <v>192</v>
      </c>
      <c r="D68">
        <v>143</v>
      </c>
      <c r="E68">
        <v>2000</v>
      </c>
      <c r="F68">
        <v>1000</v>
      </c>
      <c r="G68">
        <v>200</v>
      </c>
      <c r="H68">
        <v>90</v>
      </c>
      <c r="I68">
        <v>126</v>
      </c>
      <c r="J68">
        <v>30</v>
      </c>
    </row>
    <row r="69" spans="1:10">
      <c r="A69" t="s">
        <v>73</v>
      </c>
      <c r="C69" t="s">
        <v>192</v>
      </c>
      <c r="D69">
        <v>70</v>
      </c>
      <c r="G69">
        <v>20</v>
      </c>
      <c r="H69">
        <v>30</v>
      </c>
      <c r="J69">
        <v>20</v>
      </c>
    </row>
    <row r="70" spans="1:10">
      <c r="A70" t="s">
        <v>104</v>
      </c>
      <c r="C70" t="s">
        <v>192</v>
      </c>
      <c r="D70">
        <v>43</v>
      </c>
      <c r="E70">
        <v>2000</v>
      </c>
      <c r="F70">
        <v>480</v>
      </c>
      <c r="G70">
        <v>200</v>
      </c>
      <c r="H70">
        <v>90</v>
      </c>
      <c r="I70">
        <v>126</v>
      </c>
      <c r="J70">
        <v>30</v>
      </c>
    </row>
    <row r="71" spans="1:10">
      <c r="A71" t="s">
        <v>105</v>
      </c>
      <c r="C71" t="s">
        <v>192</v>
      </c>
      <c r="D71">
        <v>30</v>
      </c>
      <c r="G71">
        <v>20</v>
      </c>
      <c r="H71">
        <v>30</v>
      </c>
      <c r="J71">
        <v>20</v>
      </c>
    </row>
    <row r="72" spans="1:10">
      <c r="A72" t="s">
        <v>106</v>
      </c>
      <c r="C72" t="s">
        <v>192</v>
      </c>
      <c r="D72">
        <v>69</v>
      </c>
      <c r="E72">
        <v>2000</v>
      </c>
      <c r="F72">
        <v>480</v>
      </c>
      <c r="G72">
        <v>200</v>
      </c>
      <c r="H72">
        <v>90</v>
      </c>
      <c r="I72">
        <v>126</v>
      </c>
      <c r="J72">
        <v>30</v>
      </c>
    </row>
    <row r="73" spans="1:10">
      <c r="A73" t="s">
        <v>107</v>
      </c>
      <c r="C73" t="s">
        <v>192</v>
      </c>
      <c r="D73">
        <v>30</v>
      </c>
      <c r="G73">
        <v>20</v>
      </c>
      <c r="H73">
        <v>30</v>
      </c>
      <c r="J73">
        <v>20</v>
      </c>
    </row>
    <row r="74" spans="1:10">
      <c r="A74" t="s">
        <v>102</v>
      </c>
      <c r="C74" t="s">
        <v>192</v>
      </c>
      <c r="D74">
        <v>143</v>
      </c>
      <c r="E74">
        <v>1000</v>
      </c>
      <c r="F74">
        <v>1000</v>
      </c>
      <c r="G74">
        <v>200</v>
      </c>
      <c r="H74">
        <v>90</v>
      </c>
      <c r="I74">
        <v>126</v>
      </c>
      <c r="J74">
        <v>30</v>
      </c>
    </row>
    <row r="75" spans="1:10">
      <c r="A75" t="s">
        <v>103</v>
      </c>
      <c r="C75" t="s">
        <v>192</v>
      </c>
      <c r="D75">
        <v>60</v>
      </c>
      <c r="G75">
        <v>20</v>
      </c>
      <c r="H75">
        <v>30</v>
      </c>
      <c r="J75">
        <v>20</v>
      </c>
    </row>
    <row r="76" spans="1:10">
      <c r="A76" s="5" t="s">
        <v>108</v>
      </c>
      <c r="C76" t="s">
        <v>192</v>
      </c>
      <c r="D76">
        <v>64</v>
      </c>
      <c r="E76">
        <v>1000</v>
      </c>
      <c r="F76">
        <v>700</v>
      </c>
      <c r="G76">
        <v>200</v>
      </c>
      <c r="H76">
        <v>90</v>
      </c>
      <c r="J76">
        <v>30</v>
      </c>
    </row>
    <row r="77" spans="1:10">
      <c r="A77" s="5" t="s">
        <v>109</v>
      </c>
      <c r="C77" t="s">
        <v>192</v>
      </c>
      <c r="D77">
        <v>60</v>
      </c>
      <c r="G77">
        <v>20</v>
      </c>
      <c r="H77">
        <v>30</v>
      </c>
      <c r="J77">
        <v>20</v>
      </c>
    </row>
    <row r="78" spans="1:10">
      <c r="A78" t="s">
        <v>74</v>
      </c>
      <c r="C78" t="s">
        <v>192</v>
      </c>
      <c r="D78">
        <v>143</v>
      </c>
      <c r="E78">
        <v>1000</v>
      </c>
      <c r="F78">
        <v>1000</v>
      </c>
      <c r="G78">
        <v>200</v>
      </c>
      <c r="H78">
        <v>90</v>
      </c>
      <c r="I78">
        <v>126</v>
      </c>
      <c r="J78">
        <v>30</v>
      </c>
    </row>
    <row r="79" spans="1:10">
      <c r="A79" t="s">
        <v>75</v>
      </c>
      <c r="C79" t="s">
        <v>192</v>
      </c>
      <c r="D79">
        <v>50</v>
      </c>
      <c r="G79">
        <v>20</v>
      </c>
      <c r="H79">
        <v>30</v>
      </c>
      <c r="J79">
        <v>20</v>
      </c>
    </row>
    <row r="80" spans="1:10">
      <c r="A80" t="s">
        <v>76</v>
      </c>
      <c r="C80" t="s">
        <v>192</v>
      </c>
      <c r="D80">
        <v>86</v>
      </c>
      <c r="E80">
        <v>1000</v>
      </c>
      <c r="F80">
        <v>933</v>
      </c>
      <c r="G80">
        <v>200</v>
      </c>
      <c r="H80">
        <v>90</v>
      </c>
      <c r="I80">
        <v>126</v>
      </c>
      <c r="J80">
        <v>30</v>
      </c>
    </row>
    <row r="81" spans="1:10">
      <c r="A81" t="s">
        <v>77</v>
      </c>
      <c r="C81" t="s">
        <v>192</v>
      </c>
      <c r="D81">
        <v>60</v>
      </c>
      <c r="G81">
        <v>20</v>
      </c>
      <c r="H81">
        <v>30</v>
      </c>
      <c r="J81">
        <v>20</v>
      </c>
    </row>
    <row r="82" spans="1:10">
      <c r="A82" t="s">
        <v>78</v>
      </c>
      <c r="C82" t="s">
        <v>193</v>
      </c>
      <c r="D82">
        <v>103</v>
      </c>
      <c r="E82">
        <v>1000</v>
      </c>
      <c r="F82">
        <v>720</v>
      </c>
      <c r="G82">
        <v>200</v>
      </c>
      <c r="H82">
        <v>90</v>
      </c>
      <c r="J82">
        <v>30</v>
      </c>
    </row>
    <row r="83" spans="1:10">
      <c r="A83" t="s">
        <v>79</v>
      </c>
      <c r="C83" t="s">
        <v>193</v>
      </c>
    </row>
    <row r="84" spans="1:10">
      <c r="A84" t="s">
        <v>80</v>
      </c>
      <c r="C84" t="s">
        <v>192</v>
      </c>
      <c r="D84">
        <v>143</v>
      </c>
      <c r="E84">
        <v>1000</v>
      </c>
      <c r="F84">
        <v>1000</v>
      </c>
      <c r="G84">
        <v>200</v>
      </c>
      <c r="H84">
        <v>90</v>
      </c>
      <c r="I84">
        <v>126</v>
      </c>
      <c r="J84">
        <v>30</v>
      </c>
    </row>
    <row r="85" spans="1:10">
      <c r="A85" t="s">
        <v>81</v>
      </c>
      <c r="C85" t="s">
        <v>192</v>
      </c>
      <c r="D85">
        <v>60</v>
      </c>
      <c r="G85">
        <v>20</v>
      </c>
      <c r="H85">
        <v>30</v>
      </c>
      <c r="J85">
        <v>20</v>
      </c>
    </row>
    <row r="86" spans="1:10">
      <c r="A86" t="s">
        <v>113</v>
      </c>
      <c r="C86" t="s">
        <v>193</v>
      </c>
      <c r="D86">
        <v>100</v>
      </c>
      <c r="E86">
        <v>500</v>
      </c>
      <c r="F86">
        <v>320</v>
      </c>
      <c r="G86">
        <v>200</v>
      </c>
      <c r="H86">
        <v>90</v>
      </c>
      <c r="J86">
        <v>30</v>
      </c>
    </row>
    <row r="87" spans="1:10">
      <c r="A87" t="s">
        <v>114</v>
      </c>
      <c r="C87" t="s">
        <v>193</v>
      </c>
    </row>
    <row r="88" spans="1:10">
      <c r="A88" t="s">
        <v>115</v>
      </c>
      <c r="C88" t="s">
        <v>193</v>
      </c>
      <c r="D88">
        <v>86</v>
      </c>
      <c r="E88">
        <v>500</v>
      </c>
      <c r="F88">
        <v>270</v>
      </c>
      <c r="G88">
        <v>200</v>
      </c>
      <c r="H88">
        <v>90</v>
      </c>
      <c r="J88">
        <v>30</v>
      </c>
    </row>
    <row r="89" spans="1:10">
      <c r="A89" t="s">
        <v>116</v>
      </c>
      <c r="C89" t="s">
        <v>193</v>
      </c>
    </row>
    <row r="90" spans="1:10">
      <c r="A90" t="s">
        <v>82</v>
      </c>
      <c r="C90" t="s">
        <v>193</v>
      </c>
      <c r="D90">
        <v>103</v>
      </c>
      <c r="E90">
        <v>500</v>
      </c>
      <c r="F90">
        <v>320</v>
      </c>
      <c r="G90">
        <v>200</v>
      </c>
      <c r="H90">
        <v>90</v>
      </c>
      <c r="J90">
        <v>30</v>
      </c>
    </row>
    <row r="91" spans="1:10">
      <c r="A91" t="s">
        <v>83</v>
      </c>
      <c r="C91" t="s">
        <v>193</v>
      </c>
    </row>
    <row r="92" spans="1:10">
      <c r="A92" t="s">
        <v>84</v>
      </c>
      <c r="C92" t="s">
        <v>192</v>
      </c>
      <c r="D92">
        <v>43</v>
      </c>
      <c r="E92">
        <v>1000</v>
      </c>
      <c r="F92">
        <v>466</v>
      </c>
      <c r="G92">
        <v>200</v>
      </c>
      <c r="H92">
        <v>90</v>
      </c>
      <c r="I92">
        <v>126</v>
      </c>
      <c r="J92">
        <v>30</v>
      </c>
    </row>
    <row r="93" spans="1:10">
      <c r="A93" t="s">
        <v>85</v>
      </c>
      <c r="C93" t="s">
        <v>192</v>
      </c>
      <c r="D93">
        <v>30</v>
      </c>
      <c r="G93">
        <v>20</v>
      </c>
      <c r="H93">
        <v>30</v>
      </c>
      <c r="J93">
        <v>20</v>
      </c>
    </row>
    <row r="94" spans="1:10">
      <c r="A94" t="s">
        <v>86</v>
      </c>
      <c r="C94" t="s">
        <v>192</v>
      </c>
      <c r="D94">
        <v>56</v>
      </c>
      <c r="E94">
        <v>1000</v>
      </c>
      <c r="F94">
        <v>600</v>
      </c>
      <c r="G94">
        <v>200</v>
      </c>
      <c r="H94">
        <v>90</v>
      </c>
      <c r="I94">
        <v>126</v>
      </c>
      <c r="J94">
        <v>30</v>
      </c>
    </row>
    <row r="95" spans="1:10">
      <c r="A95" t="s">
        <v>87</v>
      </c>
      <c r="C95" t="s">
        <v>192</v>
      </c>
      <c r="D95">
        <v>60</v>
      </c>
      <c r="G95">
        <v>20</v>
      </c>
      <c r="H95">
        <v>30</v>
      </c>
      <c r="J95">
        <v>20</v>
      </c>
    </row>
    <row r="96" spans="1:10">
      <c r="A96" t="s">
        <v>88</v>
      </c>
      <c r="C96" t="s">
        <v>192</v>
      </c>
      <c r="D96">
        <v>86</v>
      </c>
      <c r="E96">
        <v>900</v>
      </c>
      <c r="F96">
        <v>933</v>
      </c>
      <c r="G96">
        <v>200</v>
      </c>
      <c r="H96">
        <v>90</v>
      </c>
      <c r="I96">
        <v>126</v>
      </c>
      <c r="J96">
        <v>30</v>
      </c>
    </row>
    <row r="97" spans="1:10">
      <c r="A97" t="s">
        <v>89</v>
      </c>
      <c r="C97" t="s">
        <v>192</v>
      </c>
      <c r="D97">
        <v>50</v>
      </c>
      <c r="G97">
        <v>20</v>
      </c>
      <c r="H97">
        <v>30</v>
      </c>
      <c r="J97">
        <v>20</v>
      </c>
    </row>
    <row r="98" spans="1:10">
      <c r="A98" s="3" t="s">
        <v>7</v>
      </c>
    </row>
    <row r="99" spans="1:10">
      <c r="A99" t="s">
        <v>90</v>
      </c>
      <c r="C99" t="s">
        <v>192</v>
      </c>
      <c r="D99">
        <v>46</v>
      </c>
      <c r="E99">
        <v>600</v>
      </c>
      <c r="F99">
        <v>320</v>
      </c>
      <c r="G99">
        <v>100</v>
      </c>
      <c r="H99">
        <v>60</v>
      </c>
      <c r="I99">
        <v>84</v>
      </c>
      <c r="J99">
        <v>30</v>
      </c>
    </row>
    <row r="100" spans="1:10">
      <c r="A100" t="s">
        <v>91</v>
      </c>
      <c r="C100" t="s">
        <v>192</v>
      </c>
      <c r="D100">
        <v>20</v>
      </c>
      <c r="G100">
        <v>20</v>
      </c>
      <c r="H100">
        <v>30</v>
      </c>
      <c r="J100">
        <v>20</v>
      </c>
    </row>
    <row r="101" spans="1:10">
      <c r="A101" t="s">
        <v>92</v>
      </c>
      <c r="C101" t="s">
        <v>192</v>
      </c>
      <c r="D101">
        <v>46</v>
      </c>
      <c r="E101">
        <v>800</v>
      </c>
      <c r="F101">
        <v>320</v>
      </c>
      <c r="G101">
        <v>200</v>
      </c>
      <c r="H101">
        <v>90</v>
      </c>
      <c r="I101">
        <v>126</v>
      </c>
      <c r="J101">
        <v>30</v>
      </c>
    </row>
    <row r="102" spans="1:10">
      <c r="A102" t="s">
        <v>93</v>
      </c>
      <c r="C102" t="s">
        <v>192</v>
      </c>
      <c r="D102">
        <v>40</v>
      </c>
      <c r="G102">
        <v>20</v>
      </c>
      <c r="H102">
        <v>30</v>
      </c>
      <c r="J102">
        <v>20</v>
      </c>
    </row>
    <row r="103" spans="1:10">
      <c r="A103" t="s">
        <v>94</v>
      </c>
      <c r="C103" t="s">
        <v>192</v>
      </c>
      <c r="D103">
        <v>46</v>
      </c>
      <c r="E103">
        <v>800</v>
      </c>
      <c r="F103">
        <v>320</v>
      </c>
      <c r="G103">
        <v>200</v>
      </c>
      <c r="H103">
        <v>90</v>
      </c>
      <c r="I103">
        <v>126</v>
      </c>
      <c r="J103">
        <v>30</v>
      </c>
    </row>
    <row r="104" spans="1:10">
      <c r="A104" t="s">
        <v>95</v>
      </c>
      <c r="C104" t="s">
        <v>192</v>
      </c>
      <c r="D104">
        <v>40</v>
      </c>
      <c r="G104">
        <v>20</v>
      </c>
      <c r="H104">
        <v>30</v>
      </c>
      <c r="J104">
        <v>20</v>
      </c>
    </row>
    <row r="105" spans="1:10">
      <c r="A105" t="s">
        <v>96</v>
      </c>
      <c r="C105" t="s">
        <v>192</v>
      </c>
      <c r="D105">
        <v>46</v>
      </c>
      <c r="E105">
        <v>800</v>
      </c>
      <c r="F105">
        <v>320</v>
      </c>
      <c r="G105">
        <v>200</v>
      </c>
      <c r="H105">
        <v>90</v>
      </c>
      <c r="I105">
        <v>126</v>
      </c>
      <c r="J105">
        <v>30</v>
      </c>
    </row>
    <row r="106" spans="1:10">
      <c r="A106" t="s">
        <v>97</v>
      </c>
      <c r="C106" t="s">
        <v>192</v>
      </c>
      <c r="D106">
        <v>40</v>
      </c>
      <c r="G106">
        <v>20</v>
      </c>
      <c r="H106">
        <v>30</v>
      </c>
      <c r="J106">
        <v>20</v>
      </c>
    </row>
    <row r="107" spans="1:10">
      <c r="A107" t="s">
        <v>98</v>
      </c>
      <c r="C107" t="s">
        <v>192</v>
      </c>
      <c r="D107">
        <v>46</v>
      </c>
      <c r="E107">
        <v>800</v>
      </c>
      <c r="F107">
        <v>320</v>
      </c>
      <c r="G107">
        <v>200</v>
      </c>
      <c r="H107">
        <v>90</v>
      </c>
      <c r="I107">
        <v>126</v>
      </c>
      <c r="J107">
        <v>30</v>
      </c>
    </row>
    <row r="108" spans="1:10">
      <c r="A108" t="s">
        <v>99</v>
      </c>
      <c r="C108" t="s">
        <v>192</v>
      </c>
      <c r="D108">
        <v>40</v>
      </c>
      <c r="G108">
        <v>20</v>
      </c>
      <c r="H108">
        <v>30</v>
      </c>
      <c r="J108">
        <v>20</v>
      </c>
    </row>
    <row r="109" spans="1:10">
      <c r="A109" s="3" t="s">
        <v>8</v>
      </c>
    </row>
    <row r="110" spans="1:10">
      <c r="A110" t="s">
        <v>120</v>
      </c>
      <c r="C110" t="s">
        <v>192</v>
      </c>
      <c r="D110">
        <v>171</v>
      </c>
      <c r="E110">
        <v>1000</v>
      </c>
      <c r="F110">
        <v>1200</v>
      </c>
      <c r="G110">
        <v>200</v>
      </c>
      <c r="H110">
        <v>90</v>
      </c>
      <c r="I110">
        <v>126</v>
      </c>
      <c r="J110">
        <v>30</v>
      </c>
    </row>
    <row r="111" spans="1:10">
      <c r="A111" t="s">
        <v>121</v>
      </c>
      <c r="C111" t="s">
        <v>192</v>
      </c>
      <c r="D111">
        <v>60</v>
      </c>
      <c r="G111">
        <v>20</v>
      </c>
      <c r="H111">
        <v>30</v>
      </c>
      <c r="J111">
        <v>20</v>
      </c>
    </row>
    <row r="112" spans="1:10">
      <c r="A112" t="s">
        <v>122</v>
      </c>
      <c r="C112" t="s">
        <v>192</v>
      </c>
      <c r="D112">
        <v>114</v>
      </c>
      <c r="E112">
        <v>2000</v>
      </c>
      <c r="F112">
        <v>800</v>
      </c>
      <c r="G112">
        <v>200</v>
      </c>
      <c r="H112">
        <v>90</v>
      </c>
      <c r="I112">
        <v>126</v>
      </c>
      <c r="J112">
        <v>30</v>
      </c>
    </row>
    <row r="113" spans="1:10">
      <c r="A113" t="s">
        <v>123</v>
      </c>
      <c r="C113" t="s">
        <v>192</v>
      </c>
      <c r="D113">
        <v>50</v>
      </c>
      <c r="G113">
        <v>20</v>
      </c>
      <c r="H113">
        <v>30</v>
      </c>
      <c r="J113">
        <v>20</v>
      </c>
    </row>
    <row r="114" spans="1:10">
      <c r="A114" t="s">
        <v>124</v>
      </c>
      <c r="C114" t="s">
        <v>192</v>
      </c>
      <c r="D114">
        <v>91</v>
      </c>
      <c r="E114">
        <v>600</v>
      </c>
      <c r="F114">
        <v>640</v>
      </c>
      <c r="G114">
        <v>100</v>
      </c>
      <c r="H114">
        <v>60</v>
      </c>
      <c r="I114">
        <v>84</v>
      </c>
      <c r="J114">
        <v>30</v>
      </c>
    </row>
    <row r="115" spans="1:10">
      <c r="A115" t="s">
        <v>125</v>
      </c>
      <c r="C115" t="s">
        <v>192</v>
      </c>
      <c r="D115">
        <v>30</v>
      </c>
      <c r="G115">
        <v>20</v>
      </c>
      <c r="H115">
        <v>30</v>
      </c>
      <c r="J115">
        <v>20</v>
      </c>
    </row>
    <row r="116" spans="1:10">
      <c r="A116" t="s">
        <v>126</v>
      </c>
      <c r="C116" t="s">
        <v>192</v>
      </c>
      <c r="D116">
        <v>91</v>
      </c>
      <c r="E116">
        <v>600</v>
      </c>
      <c r="F116">
        <v>640</v>
      </c>
      <c r="G116">
        <v>100</v>
      </c>
      <c r="H116">
        <v>60</v>
      </c>
      <c r="I116">
        <v>84</v>
      </c>
      <c r="J116">
        <v>30</v>
      </c>
    </row>
    <row r="117" spans="1:10">
      <c r="A117" t="s">
        <v>127</v>
      </c>
      <c r="C117" t="s">
        <v>192</v>
      </c>
      <c r="D117">
        <v>30</v>
      </c>
      <c r="G117">
        <v>20</v>
      </c>
      <c r="H117">
        <v>30</v>
      </c>
      <c r="J117">
        <v>20</v>
      </c>
    </row>
    <row r="118" spans="1:10">
      <c r="A118" t="s">
        <v>128</v>
      </c>
      <c r="C118" t="s">
        <v>193</v>
      </c>
      <c r="D118">
        <v>57</v>
      </c>
      <c r="E118">
        <v>500</v>
      </c>
      <c r="F118">
        <v>400</v>
      </c>
      <c r="G118">
        <v>100</v>
      </c>
      <c r="H118">
        <v>60</v>
      </c>
      <c r="J118">
        <v>30</v>
      </c>
    </row>
    <row r="119" spans="1:10">
      <c r="A119" t="s">
        <v>129</v>
      </c>
      <c r="C119" t="s">
        <v>193</v>
      </c>
    </row>
    <row r="120" spans="1:10">
      <c r="A120" t="s">
        <v>130</v>
      </c>
      <c r="C120" t="s">
        <v>192</v>
      </c>
      <c r="D120">
        <v>91</v>
      </c>
      <c r="E120">
        <v>600</v>
      </c>
      <c r="F120">
        <v>640</v>
      </c>
      <c r="G120">
        <v>100</v>
      </c>
      <c r="H120">
        <v>60</v>
      </c>
      <c r="I120">
        <v>84</v>
      </c>
      <c r="J120">
        <v>30</v>
      </c>
    </row>
    <row r="121" spans="1:10">
      <c r="A121" t="s">
        <v>131</v>
      </c>
      <c r="C121" t="s">
        <v>192</v>
      </c>
      <c r="D121">
        <v>30</v>
      </c>
      <c r="G121">
        <v>20</v>
      </c>
      <c r="H121">
        <v>30</v>
      </c>
      <c r="J121">
        <v>20</v>
      </c>
    </row>
    <row r="122" spans="1:10">
      <c r="A122" t="s">
        <v>132</v>
      </c>
      <c r="C122" t="s">
        <v>192</v>
      </c>
      <c r="D122">
        <v>91</v>
      </c>
      <c r="E122">
        <v>600</v>
      </c>
      <c r="F122">
        <v>640</v>
      </c>
      <c r="G122">
        <v>100</v>
      </c>
      <c r="H122">
        <v>60</v>
      </c>
      <c r="I122">
        <v>84</v>
      </c>
      <c r="J122">
        <v>30</v>
      </c>
    </row>
    <row r="123" spans="1:10">
      <c r="A123" t="s">
        <v>133</v>
      </c>
      <c r="C123" t="s">
        <v>192</v>
      </c>
      <c r="D123">
        <v>30</v>
      </c>
      <c r="G123">
        <v>20</v>
      </c>
      <c r="H123">
        <v>30</v>
      </c>
      <c r="J123">
        <v>20</v>
      </c>
    </row>
    <row r="124" spans="1:10">
      <c r="A124" t="s">
        <v>134</v>
      </c>
      <c r="C124" t="s">
        <v>192</v>
      </c>
      <c r="D124">
        <v>57</v>
      </c>
      <c r="E124">
        <v>500</v>
      </c>
      <c r="F124">
        <v>400</v>
      </c>
      <c r="G124">
        <v>100</v>
      </c>
      <c r="H124">
        <v>60</v>
      </c>
      <c r="J124">
        <v>30</v>
      </c>
    </row>
    <row r="125" spans="1:10">
      <c r="A125" t="s">
        <v>135</v>
      </c>
      <c r="C125" t="s">
        <v>192</v>
      </c>
      <c r="D125">
        <v>30</v>
      </c>
      <c r="G125">
        <v>20</v>
      </c>
      <c r="H125">
        <v>30</v>
      </c>
      <c r="J125">
        <v>20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8</vt:i4>
      </vt:variant>
    </vt:vector>
  </HeadingPairs>
  <TitlesOfParts>
    <vt:vector size="11" baseType="lpstr">
      <vt:lpstr>メイン</vt:lpstr>
      <vt:lpstr>タイプ</vt:lpstr>
      <vt:lpstr>データ</vt:lpstr>
      <vt:lpstr>イモ類タイプ</vt:lpstr>
      <vt:lpstr>その他の野菜・ハーブ類</vt:lpstr>
      <vt:lpstr>マメ類タイプ</vt:lpstr>
      <vt:lpstr>果菜タイプ</vt:lpstr>
      <vt:lpstr>外葉タイプ</vt:lpstr>
      <vt:lpstr>根菜タイプ</vt:lpstr>
      <vt:lpstr>野菜タイプ</vt:lpstr>
      <vt:lpstr>葉菜タイプ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緒方太郎</dc:creator>
  <cp:lastModifiedBy>三澤 明久</cp:lastModifiedBy>
  <dcterms:created xsi:type="dcterms:W3CDTF">2023-05-13T14:19:23Z</dcterms:created>
  <dcterms:modified xsi:type="dcterms:W3CDTF">2023-05-29T06:17:54Z</dcterms:modified>
</cp:coreProperties>
</file>